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57" documentId="13_ncr:1_{F6CB121F-512D-4AA6-A0C1-0FB36C537598}" xr6:coauthVersionLast="47" xr6:coauthVersionMax="47" xr10:uidLastSave="{48833707-D7E6-463F-BC01-B1FD5C898F6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5"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<sst xmlns="http://schemas.openxmlformats.org/spreadsheetml/2006/main" count="180287" uniqueCount="39129">
  <si>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</si>
  <si>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</si>
  <si>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</si>
  <si>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</si>
  <si>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</si>
  <si>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</si>
  <si>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</si>
  <si>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</si>
  <si>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</si>
  <si>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</si>
  <si>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</si>
  <si>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</si>
  <si>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</si>
  <si>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</si>
  <si>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</si>
  <si>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</si>
  <si>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</si>
  <si>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</si>
  <si>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</si>
  <si>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</si>
  <si>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</si>
  <si>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</si>
  <si>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</si>
  <si>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</si>
  <si>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</si>
  <si>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</si>
  <si>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</si>
  <si>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</si>
  <si>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</si>
  <si>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</si>
  <si>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</si>
  <si>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</si>
  <si>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</si>
  <si>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</si>
  <si>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</si>
  <si>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</si>
  <si>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</si>
  <si>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</si>
  <si>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</si>
  <si>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</si>
  <si>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</si>
  <si>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</si>
  <si>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</si>
  <si>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</si>
  <si>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</si>
  <si>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</si>
  <si>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</si>
  <si>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</si>
  <si>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</si>
  <si>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</si>
  <si>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</si>
  <si>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</si>
  <si>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</si>
  <si>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</si>
  <si>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</si>
  <si>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</si>
  <si>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</si>
  <si>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</si>
  <si>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</si>
  <si>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</si>
  <si>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</si>
  <si>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</si>
  <si>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</si>
  <si>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</si>
  <si>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</si>
  <si>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</si>
  <si>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</si>
  <si>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</si>
  <si>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</si>
  <si>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</si>
  <si>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</si>
  <si>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</si>
  <si>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</si>
  <si>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</si>
  <si>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</si>
  <si>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</si>
  <si>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</si>
  <si>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</si>
  <si>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</si>
  <si>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</si>
  <si>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</si>
  <si>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</si>
  <si>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</si>
  <si>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</si>
  <si>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</si>
  <si>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</si>
  <si>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</si>
  <si>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</si>
  <si>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</si>
  <si>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</si>
  <si>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</si>
  <si>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</si>
  <si>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</si>
  <si>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</si>
  <si>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</si>
  <si>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</si>
  <si>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</si>
  <si>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</si>
  <si>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</si>
  <si>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</si>
  <si>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</si>
  <si>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</si>
  <si>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</si>
  <si>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</si>
  <si>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</si>
  <si>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</si>
  <si>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</si>
  <si>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</si>
  <si>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</si>
  <si>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</si>
  <si>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</si>
  <si>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</si>
  <si>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</si>
  <si>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</si>
  <si>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</si>
  <si>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</si>
  <si>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</si>
  <si>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</si>
  <si>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</si>
  <si>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</si>
  <si>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</si>
  <si>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</si>
  <si>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</si>
  <si>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</si>
  <si>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</si>
  <si>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</si>
  <si>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</si>
  <si>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</si>
  <si>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</si>
  <si>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</si>
  <si>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</si>
  <si>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</si>
  <si>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</si>
  <si>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</si>
  <si>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</si>
  <si>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</si>
  <si>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</si>
  <si>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</si>
  <si>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</si>
  <si>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</si>
  <si>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</si>
  <si>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</si>
  <si>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</si>
  <si>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</si>
  <si>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</si>
  <si>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</si>
  <si>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</si>
  <si>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</si>
  <si>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</si>
  <si>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</si>
  <si>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</si>
  <si>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</si>
  <si>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</si>
  <si>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</si>
  <si>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</si>
  <si>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</si>
  <si>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</si>
  <si>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</si>
  <si>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</si>
  <si>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</si>
  <si>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</si>
  <si>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</si>
  <si>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</si>
  <si>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</si>
  <si>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</si>
  <si>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</si>
  <si>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</si>
  <si>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</si>
  <si>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</si>
  <si>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</si>
  <si>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</si>
  <si>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</si>
  <si>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</si>
  <si>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</si>
  <si>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</si>
  <si>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</si>
  <si>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</si>
  <si>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</si>
  <si>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</si>
  <si>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</si>
  <si>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</si>
  <si>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</si>
  <si>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</si>
  <si>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</si>
  <si>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</si>
  <si>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</si>
  <si>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</si>
  <si>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</si>
  <si>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</si>
  <si>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</si>
  <si>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</si>
  <si>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</si>
  <si>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</si>
  <si>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</si>
  <si>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</si>
  <si>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</si>
  <si>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</si>
  <si>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</si>
  <si>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</si>
  <si>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</si>
  <si>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</si>
  <si>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</si>
  <si>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</si>
  <si>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</si>
  <si>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</si>
  <si>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</si>
  <si>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</si>
  <si>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</si>
  <si>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</si>
  <si>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</si>
  <si>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</si>
  <si>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</si>
  <si>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</si>
  <si>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</si>
  <si>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</si>
  <si>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</si>
  <si>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</si>
  <si>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</si>
  <si>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</si>
  <si>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</si>
  <si>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</si>
  <si>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</si>
  <si>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</si>
  <si>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</si>
  <si>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</si>
  <si>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</si>
  <si>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</si>
  <si>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</si>
  <si>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</si>
  <si>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</si>
  <si>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</si>
  <si>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</si>
  <si>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</si>
  <si>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</si>
  <si>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</si>
  <si>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</si>
  <si>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</si>
  <si>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</si>
  <si>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</si>
  <si>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</si>
  <si>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</si>
  <si>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</si>
  <si>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</si>
  <si>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</si>
  <si>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</si>
  <si>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</si>
  <si>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</si>
  <si>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</si>
  <si>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</si>
  <si>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</si>
  <si>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</si>
  <si>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</si>
  <si>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</si>
  <si>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</si>
  <si>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</si>
  <si>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</si>
  <si>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</si>
  <si>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</si>
  <si>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</si>
  <si>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</si>
  <si>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</si>
  <si>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</si>
  <si>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</si>
  <si>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</si>
  <si>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</si>
  <si>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</si>
  <si>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</si>
  <si>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</si>
  <si>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</si>
  <si>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</si>
  <si>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</si>
  <si>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</si>
  <si>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</si>
  <si>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</si>
  <si>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</si>
  <si>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</si>
  <si>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</si>
  <si>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</si>
  <si>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</si>
  <si>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</si>
  <si>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</si>
  <si>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</si>
  <si>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</si>
  <si>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</si>
  <si>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</si>
  <si>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</si>
  <si>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</si>
  <si>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</si>
  <si>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</si>
  <si>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</si>
  <si>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</si>
  <si>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</si>
  <si>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</si>
  <si>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</si>
  <si>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</si>
  <si>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</si>
  <si>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</si>
  <si>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</si>
  <si>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</si>
  <si>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</si>
  <si>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</si>
  <si>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</si>
  <si>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</si>
  <si>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</si>
  <si>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</si>
  <si>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</si>
  <si>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</si>
  <si>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</si>
  <si>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</si>
  <si>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</si>
  <si>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</si>
  <si>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</si>
  <si>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</si>
  <si>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</si>
  <si>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</si>
  <si>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</si>
  <si>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</si>
  <si>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</si>
  <si>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</si>
  <si>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</si>
  <si>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</si>
  <si>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</si>
  <si>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</si>
  <si>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</si>
  <si>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</si>
  <si>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</si>
  <si>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</si>
  <si>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</si>
  <si>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</si>
  <si>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</si>
  <si>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</si>
  <si>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</si>
  <si>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</si>
  <si>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</si>
  <si>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</si>
  <si>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</si>
  <si>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</si>
  <si>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</si>
  <si>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</si>
  <si>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</si>
  <si>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</si>
  <si>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</si>
  <si>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</si>
  <si>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</si>
  <si>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</si>
  <si>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</si>
  <si>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</si>
  <si>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</si>
  <si>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</si>
  <si>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</si>
  <si>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</si>
  <si>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</si>
  <si>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</si>
  <si>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</si>
  <si>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</si>
  <si>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</si>
  <si>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</si>
  <si>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</si>
  <si>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</si>
  <si>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</si>
  <si>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</si>
  <si>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</si>
  <si>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</si>
  <si>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</si>
  <si>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</si>
  <si>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</si>
  <si>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</si>
  <si>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</si>
  <si>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</si>
  <si>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</si>
  <si>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</si>
  <si>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</si>
  <si>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</si>
  <si>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</si>
  <si>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</si>
  <si>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</si>
  <si>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</si>
  <si>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</si>
  <si>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</si>
  <si>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</si>
  <si>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</si>
  <si>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</si>
  <si>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</si>
  <si>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</si>
  <si>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</si>
  <si>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</si>
  <si>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</si>
  <si>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</si>
  <si>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</si>
  <si>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</si>
  <si>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</si>
  <si>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</si>
  <si>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</si>
  <si>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</si>
  <si>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</si>
  <si>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</si>
  <si>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</si>
  <si>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</si>
  <si>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</si>
  <si>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</si>
  <si>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</si>
  <si>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</si>
  <si>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</si>
  <si>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</si>
  <si>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</si>
  <si>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</si>
  <si>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</si>
  <si>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</si>
  <si>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</si>
  <si>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</si>
  <si>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</si>
  <si>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</si>
  <si>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</si>
  <si>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</si>
  <si>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</si>
  <si>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</si>
  <si>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</si>
  <si>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</si>
  <si>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</si>
  <si>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</si>
  <si>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</si>
  <si>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</si>
  <si>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</si>
  <si>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</si>
  <si>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</si>
  <si>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</si>
  <si>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</si>
  <si>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</si>
  <si>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</si>
  <si>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</si>
  <si>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</si>
  <si>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</si>
  <si>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</si>
  <si>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</si>
  <si>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</si>
  <si>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</si>
  <si>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</si>
  <si>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</si>
  <si>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</si>
  <si>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</si>
  <si>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</si>
  <si>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</si>
  <si>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</si>
  <si>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</si>
  <si>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</si>
  <si>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</si>
  <si>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</si>
  <si>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</si>
  <si>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</si>
  <si>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</si>
  <si>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</si>
  <si>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</si>
  <si>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</si>
  <si>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</si>
  <si>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</si>
  <si>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</si>
  <si>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</si>
  <si>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</si>
  <si>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</si>
  <si>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</si>
  <si>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</si>
  <si>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</si>
  <si>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</si>
  <si>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</si>
  <si>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</si>
  <si>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</si>
  <si>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</si>
  <si>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</si>
  <si>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</si>
  <si>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</si>
  <si>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</si>
  <si>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</si>
  <si>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</si>
  <si>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</si>
  <si>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</si>
  <si>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</si>
  <si>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</si>
  <si>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</si>
  <si>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</si>
  <si>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</si>
  <si>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</si>
  <si>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</si>
  <si>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</si>
  <si>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</si>
  <si>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</si>
  <si>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</si>
  <si>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</si>
  <si>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</si>
  <si>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</si>
  <si>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</si>
  <si>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</si>
  <si>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</si>
  <si>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</si>
  <si>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</si>
  <si>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</si>
  <si>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</si>
  <si>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</si>
  <si>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</si>
  <si>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</si>
  <si>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</si>
  <si>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</si>
  <si>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</si>
  <si>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</si>
  <si>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</si>
  <si>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</si>
  <si>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</si>
  <si>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</si>
  <si>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</si>
  <si>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</si>
  <si>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</si>
  <si>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</si>
  <si>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</si>
  <si>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</si>
  <si>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</si>
  <si>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</si>
  <si>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</si>
  <si>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</si>
  <si>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</si>
  <si>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</si>
  <si>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</si>
  <si>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</si>
  <si>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</si>
  <si>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</si>
  <si>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</si>
  <si>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</si>
  <si>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</si>
  <si>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</si>
  <si>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</si>
  <si>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</si>
  <si>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</si>
  <si>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</si>
  <si>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</si>
  <si>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</si>
  <si>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</si>
  <si>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</si>
  <si>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</si>
  <si>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</si>
  <si>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</si>
  <si>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</si>
  <si>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</si>
  <si>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</si>
  <si>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</si>
  <si>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</si>
  <si>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</si>
  <si>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</si>
  <si>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</si>
  <si>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</si>
  <si>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</si>
  <si>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</si>
  <si>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</si>
  <si>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</si>
  <si>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</si>
  <si>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</si>
  <si>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</si>
  <si>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</si>
  <si>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</si>
  <si>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</si>
  <si>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</si>
  <si>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</si>
  <si>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</si>
  <si>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</si>
  <si>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</si>
  <si>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</si>
  <si>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</si>
  <si>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</si>
  <si>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</si>
  <si>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</si>
  <si>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</si>
  <si>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</si>
  <si>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</si>
  <si>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</si>
  <si>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</si>
  <si>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</si>
  <si>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</si>
  <si>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</si>
  <si>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</si>
  <si>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</si>
  <si>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</si>
  <si>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</si>
  <si>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</si>
  <si>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</si>
  <si>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</si>
  <si>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</si>
  <si>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</si>
  <si>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</si>
  <si>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</si>
  <si>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</si>
  <si>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</si>
  <si>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</si>
  <si>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</si>
  <si>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</si>
  <si>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</si>
  <si>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</si>
  <si>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</si>
  <si>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</si>
  <si>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</si>
  <si>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</si>
  <si>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</si>
  <si>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</si>
  <si>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</si>
  <si>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</si>
  <si>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</si>
  <si>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</si>
  <si>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</si>
  <si>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</si>
  <si>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</si>
  <si>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</si>
  <si>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</si>
  <si>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</si>
  <si>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</si>
  <si>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</si>
  <si>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</si>
  <si>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</si>
  <si>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</si>
  <si>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</si>
  <si>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</si>
  <si>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</si>
  <si>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</si>
  <si>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</si>
  <si>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</si>
  <si>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</si>
  <si>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</si>
  <si>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</si>
  <si>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</si>
  <si>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</si>
  <si>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</si>
  <si>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</si>
  <si>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</si>
  <si>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</si>
  <si>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</si>
  <si>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</si>
  <si>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</si>
  <si>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</si>
  <si>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</si>
  <si>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</si>
  <si>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</si>
  <si>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</si>
  <si>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</si>
  <si>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</si>
  <si>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</si>
  <si>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</si>
  <si>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</si>
  <si>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</si>
  <si>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</si>
  <si>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</si>
  <si>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</si>
  <si>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</si>
  <si>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</si>
  <si>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</si>
  <si>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</si>
  <si>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</si>
  <si>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</si>
  <si>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</si>
  <si>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</si>
  <si>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</si>
  <si>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</si>
  <si>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</si>
  <si>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</si>
  <si>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</si>
  <si>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</si>
  <si>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</si>
  <si>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</si>
  <si>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</si>
  <si>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</si>
  <si>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</si>
  <si>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</si>
  <si>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</si>
  <si>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</si>
  <si>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</si>
  <si>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</si>
  <si>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</si>
  <si>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</si>
  <si>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</si>
  <si>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</si>
  <si>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</si>
  <si>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</si>
  <si>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</si>
  <si>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</si>
  <si>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</si>
  <si>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</si>
  <si>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</si>
  <si>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</si>
  <si>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</si>
  <si>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</si>
  <si>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</si>
  <si>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</si>
  <si>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</si>
  <si>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</si>
  <si>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</si>
  <si>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</si>
  <si>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</si>
  <si>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</si>
  <si>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</si>
  <si>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</si>
  <si>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</si>
  <si>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</si>
  <si>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</si>
  <si>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</si>
  <si>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</si>
  <si>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</si>
  <si>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</si>
  <si>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</si>
  <si>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</si>
  <si>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</si>
  <si>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</si>
  <si>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</si>
  <si>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</si>
  <si>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</si>
  <si>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</si>
  <si>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</si>
  <si>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</si>
  <si>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</si>
  <si>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</si>
  <si>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</si>
  <si>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</si>
  <si>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</si>
  <si>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</si>
  <si>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</si>
  <si>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</si>
  <si>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</si>
  <si>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</si>
  <si>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</si>
  <si>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</si>
  <si>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</si>
  <si>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</si>
  <si>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</si>
  <si>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</si>
  <si>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</si>
  <si>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</si>
  <si>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</si>
  <si>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</si>
  <si>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</si>
  <si>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</si>
  <si>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</si>
  <si>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</si>
  <si>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</si>
  <si>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</si>
  <si>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</si>
  <si>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</si>
  <si>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</si>
  <si>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</si>
  <si>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</si>
  <si>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</si>
  <si>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</si>
  <si>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</si>
  <si>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</si>
  <si>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</si>
  <si>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</si>
  <si>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</si>
  <si>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</si>
  <si>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</si>
  <si>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</si>
  <si>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</si>
  <si>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</si>
  <si>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</si>
  <si>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</si>
  <si>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</si>
  <si>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</si>
  <si>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</si>
  <si>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</si>
  <si>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</si>
  <si>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</si>
  <si>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</si>
  <si>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</si>
  <si>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</si>
  <si>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</si>
  <si>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</si>
  <si>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</si>
  <si>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</si>
  <si>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</si>
  <si>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</si>
  <si>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</si>
  <si>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</si>
  <si>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</si>
  <si>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</si>
  <si>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</si>
  <si>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</si>
  <si>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</si>
  <si>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</si>
  <si>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</si>
  <si>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</si>
  <si>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</si>
  <si>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</si>
  <si>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</si>
  <si>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</si>
  <si>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</si>
  <si>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</si>
  <si>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</si>
  <si>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</si>
  <si>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</si>
  <si>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</si>
  <si>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</si>
  <si>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</si>
  <si>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</si>
  <si>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</si>
  <si>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</si>
  <si>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</si>
  <si>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</si>
  <si>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</si>
  <si>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</si>
  <si>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</si>
  <si>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</si>
  <si>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</si>
  <si>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</si>
  <si>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</si>
  <si>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</si>
  <si>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</si>
  <si>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</si>
  <si>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</si>
  <si>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</si>
  <si>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</si>
  <si>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</si>
  <si>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</si>
  <si>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</si>
  <si>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</si>
  <si>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</si>
  <si>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</si>
  <si>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</si>
  <si>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</si>
  <si>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</si>
  <si>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</si>
  <si>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</si>
  <si>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</si>
  <si>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</si>
  <si>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</si>
  <si>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</si>
  <si>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</si>
  <si>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</si>
  <si>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</si>
  <si>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</si>
  <si>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</si>
  <si>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</si>
  <si>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</si>
  <si>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</si>
  <si>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</si>
  <si>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</si>
  <si>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</si>
  <si>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</si>
  <si>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</si>
  <si>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</si>
  <si>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</si>
  <si>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</si>
  <si>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</si>
  <si>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</si>
  <si>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</si>
  <si>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</si>
  <si>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</si>
  <si>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</si>
  <si>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</si>
  <si>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</si>
  <si>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</si>
  <si>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</si>
  <si>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</si>
  <si>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</si>
  <si>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</si>
  <si>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</si>
  <si>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</si>
  <si>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</si>
  <si>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</si>
  <si>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</si>
  <si>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</si>
  <si>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</si>
  <si>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</si>
  <si>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</si>
  <si>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</si>
  <si>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</si>
  <si>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</si>
  <si>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</si>
  <si>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</si>
  <si>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</si>
  <si>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</si>
  <si>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</si>
  <si>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</si>
  <si>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</si>
  <si>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</si>
  <si>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</si>
  <si>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</si>
  <si>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</si>
  <si>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</si>
  <si>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</si>
  <si>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</si>
  <si>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</si>
  <si>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</si>
  <si>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</si>
  <si>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</si>
  <si>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</si>
  <si>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</si>
  <si>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</si>
  <si>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</si>
  <si>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</si>
  <si>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</si>
  <si>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</si>
  <si>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</si>
  <si>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</si>
  <si>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</si>
  <si>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</si>
  <si>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</si>
  <si>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</si>
  <si>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</si>
  <si>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</si>
  <si>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</si>
  <si>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</si>
  <si>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</si>
  <si>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</si>
  <si>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</si>
  <si>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</si>
  <si>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</si>
  <si>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</si>
  <si>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</si>
  <si>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</si>
  <si>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</si>
  <si>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</si>
  <si>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</si>
  <si>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</si>
  <si>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</si>
  <si>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</si>
  <si>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</si>
  <si>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</si>
  <si>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</si>
  <si>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</si>
  <si>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</si>
  <si>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</si>
  <si>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</si>
  <si>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</si>
  <si>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</si>
  <si>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</si>
  <si>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</si>
  <si>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</si>
  <si>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</si>
  <si>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</si>
  <si>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</si>
  <si>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</si>
  <si>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</si>
  <si>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</si>
  <si>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</si>
  <si>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</si>
  <si>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</si>
  <si>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</si>
  <si>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</si>
  <si>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</si>
  <si>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</si>
  <si>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</si>
  <si>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</si>
  <si>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</si>
  <si>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</si>
  <si>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</si>
  <si>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</si>
  <si>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</si>
  <si>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</si>
  <si>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</si>
  <si>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</si>
  <si>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</si>
  <si>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</si>
  <si>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</si>
  <si>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</si>
  <si>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</si>
  <si>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</si>
  <si>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</si>
  <si>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</si>
  <si>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</si>
  <si>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</si>
  <si>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</si>
  <si>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</si>
  <si>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</si>
  <si>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</si>
  <si>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</si>
  <si>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</si>
  <si>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</si>
  <si>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</si>
  <si>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</si>
  <si>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</si>
  <si>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</si>
  <si>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</si>
  <si>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</si>
  <si>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</si>
  <si>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</si>
  <si>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</si>
  <si>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</si>
  <si>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</si>
  <si>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</si>
  <si>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</si>
  <si>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</si>
  <si>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</si>
  <si>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</si>
  <si>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</si>
  <si>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</si>
  <si>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</si>
  <si>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</si>
  <si>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</si>
  <si>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</si>
  <si>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</si>
  <si>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</si>
  <si>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</si>
  <si>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</si>
  <si>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</si>
  <si>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</si>
  <si>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</si>
  <si>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</si>
  <si>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</si>
  <si>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</si>
  <si>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</si>
  <si>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</si>
  <si>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</si>
  <si>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</si>
  <si>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</si>
  <si>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</si>
  <si>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</si>
  <si>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</si>
  <si>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</si>
  <si>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</si>
  <si>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</si>
  <si>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</si>
  <si>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</si>
  <si>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</si>
  <si>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</si>
  <si>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</si>
  <si>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</si>
  <si>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</si>
  <si>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</si>
  <si>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</si>
  <si>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</si>
  <si>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</si>
  <si>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</si>
  <si>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</si>
  <si>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</si>
  <si>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</si>
  <si>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</si>
  <si>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</si>
  <si>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</si>
  <si>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</si>
  <si>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</si>
  <si>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</si>
  <si>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</si>
  <si>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</si>
  <si>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</si>
  <si>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</si>
  <si>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</si>
  <si>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</si>
  <si>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</si>
  <si>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</si>
  <si>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</si>
  <si>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</si>
  <si>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</si>
  <si>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</si>
  <si>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</si>
  <si>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</si>
  <si>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</si>
  <si>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</si>
  <si>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</si>
  <si>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</si>
  <si>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</si>
  <si>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</si>
  <si>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</si>
  <si>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</si>
  <si>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</si>
  <si>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</si>
  <si>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</si>
  <si>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</si>
  <si>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</si>
  <si>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</si>
  <si>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</si>
  <si>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</si>
  <si>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</si>
  <si>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</si>
  <si>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</si>
  <si>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</si>
  <si>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</si>
  <si>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</si>
  <si>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</si>
  <si>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</si>
  <si>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</si>
  <si>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</si>
  <si>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</si>
  <si>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</si>
  <si>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</si>
  <si>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</si>
  <si>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</si>
  <si>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</si>
  <si>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</si>
  <si>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</si>
  <si>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</si>
  <si>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</si>
  <si>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</si>
  <si>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</si>
  <si>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</si>
  <si>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</si>
  <si>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</si>
  <si>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</si>
  <si>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</si>
  <si>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</si>
  <si>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</si>
  <si>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</si>
  <si>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</si>
  <si>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</si>
  <si>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</si>
  <si>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</si>
  <si>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</si>
  <si>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</si>
  <si>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</si>
  <si>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</si>
  <si>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</si>
  <si>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</si>
  <si>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</si>
  <si>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</si>
  <si>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</si>
  <si>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</si>
  <si>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</si>
  <si>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</si>
  <si>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</si>
  <si>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</si>
  <si>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</si>
  <si>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</si>
  <si>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</si>
  <si>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</si>
  <si>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</si>
  <si>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</si>
  <si>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</si>
  <si>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</si>
  <si>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</si>
  <si>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</si>
  <si>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</si>
  <si>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</si>
  <si>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</si>
  <si>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</si>
  <si>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</si>
  <si>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</si>
  <si>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</si>
  <si>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</si>
  <si>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</si>
  <si>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</si>
  <si>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</si>
  <si>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</si>
  <si>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</si>
  <si>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</si>
  <si>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</si>
  <si>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</si>
  <si>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</si>
  <si>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</si>
  <si>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</si>
  <si>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</si>
  <si>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</si>
  <si>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</si>
  <si>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</si>
  <si>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</si>
  <si>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</si>
  <si>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</si>
  <si>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</si>
  <si>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</si>
  <si>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</si>
  <si>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</si>
  <si>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</si>
  <si>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</si>
  <si>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</si>
  <si>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</si>
  <si>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</si>
  <si>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</si>
  <si>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</si>
  <si>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</si>
  <si>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</si>
  <si>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</si>
  <si>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</si>
  <si>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</si>
  <si>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</si>
  <si>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</si>
  <si>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</si>
  <si>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</si>
  <si>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</si>
  <si>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</si>
  <si>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</si>
  <si>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</si>
  <si>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</si>
  <si>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</si>
  <si>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</si>
  <si>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</si>
  <si>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</si>
  <si>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</si>
  <si>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</si>
  <si>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</si>
  <si>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</si>
  <si>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</si>
  <si>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</si>
  <si>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</si>
  <si>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</si>
  <si>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</si>
  <si>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</si>
  <si>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</si>
  <si>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</si>
  <si>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</si>
  <si>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</si>
  <si>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</si>
  <si>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</si>
  <si>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</si>
  <si>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</si>
  <si>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</si>
  <si>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</si>
  <si>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</si>
  <si>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</si>
  <si>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</si>
  <si>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</si>
  <si>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</si>
  <si>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</si>
  <si>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</si>
  <si>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</si>
  <si>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</si>
  <si>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</si>
  <si>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</si>
  <si>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</si>
  <si>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</si>
  <si>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</si>
  <si>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</si>
  <si>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</si>
  <si>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</si>
  <si>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</si>
  <si>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</si>
  <si>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</si>
  <si>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</si>
  <si>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</si>
  <si>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</si>
  <si>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</si>
  <si>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</si>
  <si>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</si>
  <si>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</si>
  <si>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</si>
  <si>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</si>
  <si>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</si>
  <si>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</si>
  <si>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</si>
  <si>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</si>
  <si>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</si>
  <si>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</si>
  <si>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</si>
  <si>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</si>
  <si>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</si>
  <si>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</si>
  <si>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</si>
  <si>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</si>
  <si>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</si>
  <si>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</si>
  <si>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</si>
  <si>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</si>
  <si>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</si>
  <si>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</si>
  <si>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</si>
  <si>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</si>
  <si>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</si>
  <si>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</si>
  <si>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</si>
  <si>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</si>
  <si>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</si>
  <si>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</si>
  <si>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</si>
  <si>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</si>
  <si>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</si>
  <si>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</si>
  <si>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</si>
  <si>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</si>
  <si>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</si>
  <si>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</si>
  <si>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</si>
  <si>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</si>
  <si>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</si>
  <si>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</si>
  <si>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</si>
  <si>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</si>
  <si>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</si>
  <si>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</si>
  <si>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</si>
  <si>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</si>
  <si>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</si>
  <si>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</si>
  <si>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</si>
  <si>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</si>
  <si>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</si>
  <si>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</si>
  <si>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</si>
  <si>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</si>
  <si>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</si>
  <si>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</si>
  <si>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</si>
  <si>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</si>
  <si>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</si>
  <si>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</si>
  <si>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</si>
  <si>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</si>
  <si>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</si>
  <si>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</si>
  <si>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</si>
  <si>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</si>
  <si>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</si>
  <si>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</si>
  <si>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</si>
  <si>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</si>
  <si>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</si>
  <si>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</si>
  <si>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</si>
  <si>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</si>
  <si>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</si>
  <si>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</si>
  <si>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</si>
  <si>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</si>
  <si>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</si>
  <si>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</si>
  <si>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</si>
  <si>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</si>
  <si>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</si>
  <si>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</si>
  <si>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</si>
  <si>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</si>
  <si>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</si>
  <si>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</si>
  <si>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</si>
  <si>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</si>
  <si>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</si>
  <si>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</si>
  <si>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</si>
  <si>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</si>
  <si>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</si>
  <si>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</si>
  <si>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</si>
  <si>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</si>
  <si>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</si>
  <si>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</si>
  <si>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</si>
  <si>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</si>
  <si>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</si>
  <si>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</si>
  <si>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</si>
  <si>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</si>
  <si>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</si>
  <si>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</si>
  <si>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</si>
  <si>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</si>
  <si>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</si>
  <si>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</si>
  <si>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</si>
  <si>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</si>
  <si>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</si>
  <si>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</si>
  <si>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</si>
  <si>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</si>
  <si>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</si>
  <si>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</si>
  <si>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</si>
  <si>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</si>
  <si>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</si>
  <si>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</si>
  <si>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</si>
  <si>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</si>
  <si>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</si>
  <si>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</si>
  <si>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</si>
  <si>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</si>
  <si>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</si>
  <si>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</si>
  <si>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</si>
  <si>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</si>
  <si>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</si>
  <si>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</si>
  <si>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</si>
  <si>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</si>
  <si>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</si>
  <si>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</si>
  <si>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</si>
  <si>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</si>
  <si>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</si>
  <si>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</si>
  <si>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</si>
  <si>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</si>
  <si>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</si>
  <si>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</si>
  <si>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</si>
  <si>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</si>
  <si>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</si>
  <si>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</si>
  <si>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</si>
  <si>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</si>
  <si>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</si>
  <si>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</si>
  <si>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</si>
  <si>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</si>
  <si>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</si>
  <si>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</si>
  <si>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</si>
  <si>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</si>
  <si>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</si>
  <si>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</si>
  <si>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</si>
  <si>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</si>
  <si>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</si>
  <si>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</si>
  <si>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</si>
  <si>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</si>
  <si>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</si>
  <si>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</si>
  <si>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</si>
  <si>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</si>
  <si>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</si>
  <si>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</si>
  <si>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</si>
  <si>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</si>
  <si>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</si>
  <si>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</si>
  <si>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</si>
  <si>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</si>
  <si>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</si>
  <si>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</si>
  <si>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</si>
  <si>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</si>
  <si>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</si>
  <si>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</si>
  <si>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</si>
  <si>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</si>
  <si>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</si>
  <si>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</si>
  <si>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</si>
  <si>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</si>
  <si>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</si>
  <si>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</si>
  <si>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</si>
  <si>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</si>
  <si>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</si>
  <si>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</si>
  <si>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</si>
  <si>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</si>
  <si>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</si>
  <si>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</si>
  <si>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</si>
  <si>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</si>
  <si>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</si>
  <si>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</si>
  <si>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</si>
  <si>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</si>
  <si>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</si>
  <si>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</si>
  <si>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</si>
  <si>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</si>
  <si>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</si>
  <si>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</si>
  <si>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</si>
  <si>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</si>
  <si>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</si>
  <si>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</si>
  <si>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</si>
  <si>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</si>
  <si>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</si>
  <si>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</si>
  <si>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</si>
  <si>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</si>
  <si>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</si>
  <si>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</si>
  <si>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</si>
  <si>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</si>
  <si>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</si>
  <si>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</si>
  <si>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</si>
  <si>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</si>
  <si>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</si>
  <si>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</si>
  <si>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</si>
  <si>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</si>
  <si>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</si>
  <si>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</si>
  <si>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</si>
  <si>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</si>
  <si>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</si>
  <si>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</si>
  <si>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</si>
  <si>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</si>
  <si>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</si>
  <si>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</si>
  <si>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</si>
  <si>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</si>
  <si>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</si>
  <si>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</si>
  <si>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</si>
  <si>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</si>
  <si>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</si>
  <si>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</si>
  <si>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</si>
  <si>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</si>
  <si>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</si>
  <si>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</si>
  <si>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</si>
  <si>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</si>
  <si>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</si>
  <si>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</si>
  <si>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</si>
  <si>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</si>
  <si>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</si>
  <si>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</si>
  <si>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</si>
  <si>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</si>
  <si>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</si>
  <si>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</si>
  <si>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</si>
  <si>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</si>
  <si>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</si>
  <si>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</si>
  <si>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</si>
  <si>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</si>
  <si>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</si>
  <si>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</si>
  <si>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</si>
  <si>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</si>
  <si>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</si>
  <si>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</si>
  <si>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</si>
  <si>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</si>
  <si>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</si>
  <si>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</si>
  <si>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</si>
  <si>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</si>
  <si>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</si>
  <si>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</si>
  <si>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</si>
  <si>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</si>
  <si>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</si>
  <si>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</si>
  <si>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</si>
  <si>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</si>
  <si>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</si>
  <si>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</si>
  <si>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</si>
  <si>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</si>
  <si>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</si>
  <si>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</si>
  <si>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</si>
  <si>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</si>
  <si>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</si>
  <si>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</si>
  <si>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</si>
  <si>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</si>
  <si>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</si>
  <si>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</si>
  <si>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</si>
  <si>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</si>
  <si>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</si>
  <si>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</si>
  <si>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</si>
  <si>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</si>
  <si>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</si>
  <si>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</si>
  <si>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</si>
  <si>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</si>
  <si>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</si>
  <si>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</si>
  <si>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</si>
  <si>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</si>
  <si>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</si>
  <si>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</si>
  <si>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</si>
  <si>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</si>
  <si>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</si>
  <si>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</si>
  <si>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</si>
  <si>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</si>
  <si>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</si>
  <si>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</si>
  <si>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</si>
  <si>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</si>
  <si>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</si>
  <si>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</si>
  <si>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</si>
  <si>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</si>
  <si>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</si>
  <si>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</si>
  <si>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</si>
  <si>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</si>
  <si>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</si>
  <si>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</si>
  <si>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</si>
  <si>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</si>
  <si>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</si>
  <si>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</si>
  <si>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</si>
  <si>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</si>
  <si>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</si>
  <si>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</si>
  <si>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</si>
  <si>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</si>
  <si>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</si>
  <si>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</si>
  <si>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</si>
  <si>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</si>
  <si>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</si>
  <si>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</si>
  <si>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</si>
  <si>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</si>
  <si>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</si>
  <si>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</si>
  <si>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</si>
  <si>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</si>
  <si>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</si>
  <si>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</si>
  <si>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</si>
  <si>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</si>
  <si>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</si>
  <si>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</si>
  <si>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</si>
  <si>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</si>
  <si>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</si>
  <si>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</si>
  <si>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</si>
  <si>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</si>
  <si>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</si>
  <si>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</si>
  <si>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</si>
  <si>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</si>
  <si>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</si>
  <si>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</si>
  <si>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</si>
  <si>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</si>
  <si>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</si>
  <si>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</si>
  <si>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</si>
  <si>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</si>
  <si>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</si>
  <si>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</si>
  <si>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</si>
  <si>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</si>
  <si>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</si>
  <si>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</si>
  <si>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</si>
  <si>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</si>
  <si>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</si>
  <si>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</si>
  <si>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</si>
  <si>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</si>
  <si>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</si>
  <si>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</si>
  <si>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</si>
  <si>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</si>
  <si>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</si>
  <si>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</si>
  <si>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</si>
  <si>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</si>
  <si>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</si>
  <si>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</si>
  <si>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</si>
  <si>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</si>
  <si>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</si>
  <si>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</si>
  <si>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</si>
  <si>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</si>
  <si>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</si>
  <si>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</si>
  <si>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</si>
  <si>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</si>
  <si>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</si>
  <si>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</si>
  <si>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</si>
  <si>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</si>
  <si>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</si>
  <si>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</si>
  <si>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</si>
  <si>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</si>
  <si>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</si>
  <si>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</si>
  <si>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</si>
  <si>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</si>
  <si>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</si>
  <si>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</si>
  <si>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</si>
  <si>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</si>
  <si>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</si>
  <si>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</si>
  <si>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</si>
  <si>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</si>
  <si>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</si>
  <si>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</si>
  <si>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</si>
  <si>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</si>
  <si>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</si>
  <si>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</si>
  <si>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</si>
  <si>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</si>
  <si>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</si>
  <si>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</si>
  <si>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</si>
  <si>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</si>
  <si>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</si>
  <si>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</si>
  <si>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</si>
  <si>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</si>
  <si>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</si>
  <si>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</si>
  <si>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</si>
  <si>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</si>
  <si>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</si>
  <si>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</si>
  <si>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</si>
  <si>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</si>
  <si>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</si>
  <si>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</si>
  <si>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</si>
  <si>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</si>
  <si>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</si>
  <si>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</si>
  <si>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</si>
  <si>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</si>
  <si>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</si>
  <si>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</si>
  <si>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</si>
  <si>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</si>
  <si>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</si>
  <si>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</si>
  <si>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</si>
  <si>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</si>
  <si>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</si>
  <si>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</si>
  <si>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</si>
  <si>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</si>
  <si>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</si>
  <si>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</si>
  <si>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</si>
  <si>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</si>
  <si>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</si>
  <si>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</si>
  <si>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</si>
  <si>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</si>
  <si>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</si>
  <si>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</si>
  <si>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</si>
  <si>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</si>
  <si>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</si>
  <si>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</si>
  <si>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</si>
  <si>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</si>
  <si>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</si>
  <si>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</si>
  <si>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</si>
  <si>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</si>
  <si>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</si>
  <si>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</si>
  <si>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</si>
  <si>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</si>
  <si>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</si>
  <si>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</si>
  <si>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</si>
  <si>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</si>
  <si>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</si>
  <si>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</si>
  <si>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</si>
  <si>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</si>
  <si>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</si>
  <si>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</si>
  <si>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</si>
  <si>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</si>
  <si>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</si>
  <si>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</si>
  <si>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</si>
  <si>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</si>
  <si>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</si>
  <si>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</si>
  <si>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</si>
  <si>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</si>
  <si>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</si>
  <si>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</si>
  <si>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</si>
  <si>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</si>
  <si>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</si>
  <si>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</si>
  <si>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</si>
  <si>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</si>
  <si>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</si>
  <si>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</si>
  <si>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</si>
  <si>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</si>
  <si>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</si>
  <si>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</si>
  <si>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</si>
  <si>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</si>
  <si>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</si>
  <si>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</si>
  <si>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</si>
  <si>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</si>
  <si>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</si>
  <si>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</si>
  <si>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</si>
  <si>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</si>
  <si>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</si>
  <si>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</si>
  <si>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</si>
  <si>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</si>
  <si>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</si>
  <si>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</si>
  <si>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</si>
  <si>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</si>
  <si>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</si>
  <si>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</si>
  <si>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</si>
  <si>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</si>
  <si>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</si>
  <si>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</si>
  <si>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</si>
  <si>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</si>
  <si>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</si>
  <si>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</si>
  <si>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</si>
  <si>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</si>
  <si>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</si>
  <si>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</si>
  <si>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</si>
  <si>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</si>
  <si>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</si>
  <si>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</si>
  <si>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</si>
  <si>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</si>
  <si>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</si>
  <si>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</si>
  <si>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</si>
  <si>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</si>
  <si>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</si>
  <si>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</si>
  <si>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</si>
  <si>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</si>
  <si>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</si>
  <si>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</si>
  <si>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</si>
  <si>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</si>
  <si>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</si>
  <si>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</si>
  <si>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</si>
  <si>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</si>
  <si>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</si>
  <si>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</si>
  <si>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</si>
  <si>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</si>
  <si>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</si>
  <si>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</si>
  <si>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</si>
  <si>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</si>
  <si>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</si>
  <si>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</si>
  <si>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</si>
  <si>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</si>
  <si>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</si>
  <si>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</si>
  <si>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</si>
  <si>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</si>
  <si>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</si>
  <si>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</si>
  <si>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</si>
  <si>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</si>
  <si>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</si>
  <si>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</si>
  <si>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</si>
  <si>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</si>
  <si>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</si>
  <si>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</si>
  <si>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</si>
  <si>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</si>
  <si>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</si>
  <si>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</si>
  <si>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</si>
  <si>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</si>
  <si>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</si>
  <si>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</si>
  <si>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</si>
  <si>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</si>
  <si>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</si>
  <si>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</si>
  <si>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</si>
  <si>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</si>
  <si>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</si>
  <si>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</si>
  <si>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</si>
  <si>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</si>
  <si>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</si>
  <si>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</si>
  <si>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</si>
  <si>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</si>
  <si>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</si>
  <si>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</si>
  <si>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</si>
  <si>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</si>
  <si>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</si>
  <si>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</si>
  <si>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</si>
  <si>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</si>
  <si>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</si>
  <si>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</si>
  <si>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</si>
  <si>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</si>
  <si>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</si>
  <si>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</si>
  <si>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</si>
  <si>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</si>
  <si>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</si>
  <si>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</si>
  <si>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</si>
  <si>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</si>
  <si>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</si>
  <si>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</si>
  <si>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</si>
  <si>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</si>
  <si>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</si>
  <si>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</si>
  <si>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</si>
  <si>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</si>
  <si>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</si>
  <si>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</si>
  <si>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</si>
  <si>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</si>
  <si>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</si>
  <si>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</si>
  <si>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</si>
  <si>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</si>
  <si>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</si>
  <si>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</si>
  <si>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</si>
  <si>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</si>
  <si>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</si>
  <si>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</si>
  <si>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</si>
  <si>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</si>
  <si>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</si>
  <si>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</si>
  <si>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</si>
  <si>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</si>
  <si>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</si>
  <si>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</si>
  <si>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</si>
  <si>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</si>
  <si>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</si>
  <si>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</si>
  <si>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</si>
  <si>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</si>
  <si>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</si>
  <si>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</si>
  <si>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</si>
  <si>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</si>
  <si>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</si>
  <si>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</si>
  <si>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</si>
  <si>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</si>
  <si>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</si>
  <si>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</si>
  <si>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</si>
  <si>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</si>
  <si>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</si>
  <si>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</si>
  <si>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</si>
  <si>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</si>
  <si>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</si>
  <si>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</si>
  <si>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</si>
  <si>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</si>
  <si>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</si>
  <si>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</si>
  <si>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</si>
  <si>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</si>
  <si>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</si>
  <si>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</si>
  <si>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</si>
  <si>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</si>
  <si>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</si>
  <si>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</si>
  <si>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</si>
  <si>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</si>
  <si>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</si>
  <si>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</si>
  <si>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</si>
  <si>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</si>
  <si>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</si>
  <si>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</si>
  <si>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</si>
  <si>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</si>
  <si>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</si>
  <si>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</si>
  <si>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</si>
  <si>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</si>
  <si>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</si>
  <si>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</si>
  <si>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</si>
  <si>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</si>
  <si>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</si>
  <si>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</si>
  <si>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</si>
  <si>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</si>
  <si>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</si>
  <si>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</si>
  <si>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</si>
  <si>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</si>
  <si>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</si>
  <si>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</si>
  <si>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</si>
  <si>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</si>
  <si>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</si>
  <si>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</si>
  <si>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</si>
  <si>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</si>
  <si>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</si>
  <si>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</si>
  <si>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</si>
  <si>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</si>
  <si>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</si>
  <si>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</si>
  <si>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</si>
  <si>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</si>
  <si>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</si>
  <si>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</si>
  <si>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</si>
  <si>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</si>
  <si>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</si>
  <si>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</si>
  <si>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</si>
  <si>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</si>
  <si>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</si>
  <si>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</si>
  <si>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</si>
  <si>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</si>
  <si>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</si>
  <si>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</si>
  <si>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</si>
  <si>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</si>
  <si>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</si>
  <si>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</si>
  <si>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</si>
  <si>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</si>
  <si>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</si>
  <si>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</si>
  <si>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</si>
  <si>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</si>
  <si>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</si>
  <si>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</si>
  <si>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</si>
  <si>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</si>
  <si>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</si>
  <si>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</si>
  <si>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</si>
  <si>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</si>
  <si>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</si>
  <si>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</si>
  <si>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</si>
  <si>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</si>
  <si>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</si>
  <si>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</si>
  <si>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</si>
  <si>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</si>
  <si>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</si>
  <si>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</si>
  <si>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</si>
  <si>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</si>
  <si>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</si>
  <si>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</si>
  <si>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</si>
  <si>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</si>
  <si>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</si>
  <si>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</si>
  <si>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</si>
  <si>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</si>
  <si>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</si>
  <si>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</si>
  <si>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</si>
  <si>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</si>
  <si>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</si>
  <si>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</si>
  <si>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</si>
  <si>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</si>
  <si>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</si>
  <si>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</si>
  <si>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</si>
  <si>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</si>
  <si>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</si>
  <si>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</si>
  <si>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</si>
  <si>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</si>
  <si>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</si>
  <si>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</si>
  <si>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</si>
  <si>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</si>
  <si>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</si>
  <si>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</si>
  <si>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</si>
  <si>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</si>
  <si>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</si>
  <si>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</si>
  <si>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</si>
  <si>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</si>
  <si>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</si>
  <si>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</si>
  <si>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</si>
  <si>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</si>
  <si>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</si>
  <si>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</si>
  <si>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</si>
  <si>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</si>
  <si>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</si>
  <si>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</si>
  <si>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</si>
  <si>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</si>
  <si>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</si>
  <si>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</si>
  <si>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</si>
  <si>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</si>
  <si>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</si>
  <si>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</si>
  <si>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</si>
  <si>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</si>
  <si>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</si>
  <si>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</si>
  <si>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</si>
  <si>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</si>
  <si>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</si>
  <si>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</si>
  <si>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</si>
  <si>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</si>
  <si>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</si>
  <si>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</si>
  <si>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</si>
  <si>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</si>
  <si>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</si>
  <si>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</si>
  <si>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</si>
  <si>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</si>
  <si>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</si>
  <si>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</si>
  <si>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</si>
  <si>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</si>
  <si>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</si>
  <si>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</si>
  <si>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</si>
  <si>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</si>
  <si>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</si>
  <si>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</si>
  <si>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</si>
  <si>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</si>
  <si>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</si>
  <si>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</si>
  <si>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</si>
  <si>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</si>
  <si>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</si>
  <si>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</si>
  <si>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</si>
  <si>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</si>
  <si>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</si>
  <si>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</si>
  <si>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</si>
  <si>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</si>
  <si>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</si>
  <si>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</si>
  <si>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</si>
  <si>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</si>
  <si>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</si>
  <si>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</si>
  <si>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</si>
  <si>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</si>
  <si>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</si>
  <si>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</si>
  <si>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</si>
  <si>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</si>
  <si>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</si>
  <si>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</si>
  <si>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</si>
  <si>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</si>
  <si>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</si>
  <si>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</si>
  <si>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</si>
  <si>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</si>
  <si>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</si>
  <si>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</si>
  <si>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</si>
  <si>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</si>
  <si>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</si>
  <si>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</si>
  <si>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</si>
  <si>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</si>
  <si>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</si>
  <si>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</si>
  <si>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</si>
  <si>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</si>
  <si>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</si>
  <si>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</si>
  <si>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</si>
  <si>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</si>
  <si>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</si>
  <si>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</si>
  <si>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</si>
  <si>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</si>
  <si>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</si>
  <si>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</si>
  <si>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</si>
  <si>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</si>
  <si>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</si>
  <si>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</si>
  <si>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</si>
  <si>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</si>
  <si>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</si>
  <si>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</si>
  <si>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</si>
  <si>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</si>
  <si>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</si>
  <si>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</si>
  <si>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</si>
  <si>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</si>
  <si>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</si>
  <si>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</si>
  <si>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</si>
  <si>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</si>
  <si>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</si>
  <si>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</si>
  <si>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</si>
  <si>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</si>
  <si>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</si>
  <si>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</si>
  <si>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</si>
  <si>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</si>
  <si>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</si>
  <si>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</si>
  <si>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</si>
  <si>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</si>
  <si>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</si>
  <si>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</si>
  <si>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</si>
  <si>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</si>
  <si>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</si>
  <si>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</si>
  <si>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</si>
  <si>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</si>
  <si>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</si>
  <si>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</si>
  <si>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</si>
  <si>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</si>
  <si>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</si>
  <si>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</si>
  <si>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</si>
  <si>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</si>
  <si>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</si>
  <si>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</si>
  <si>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</si>
  <si>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</si>
  <si>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</si>
  <si>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</si>
  <si>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</si>
  <si>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</si>
  <si>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</si>
  <si>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</si>
  <si>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</si>
  <si>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</si>
  <si>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</si>
  <si>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</si>
  <si>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</si>
  <si>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</si>
  <si>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</si>
  <si>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</si>
  <si>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</si>
  <si>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</si>
  <si>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</si>
  <si>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</si>
  <si>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</si>
  <si>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</si>
  <si>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</si>
  <si>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</si>
  <si>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</si>
  <si>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</si>
  <si>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</si>
  <si>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</si>
  <si>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</si>
  <si>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</si>
  <si>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</si>
  <si>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</si>
  <si>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</si>
  <si>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</si>
  <si>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</si>
  <si>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</si>
  <si>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</si>
  <si>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</si>
  <si>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</si>
  <si>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</si>
  <si>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</si>
  <si>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</si>
  <si>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</si>
  <si>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</si>
  <si>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</si>
  <si>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</si>
  <si>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</si>
  <si>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</si>
  <si>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</si>
  <si>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</si>
  <si>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</si>
  <si>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</si>
  <si>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</si>
  <si>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</si>
  <si>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</si>
  <si>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</si>
  <si>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</si>
  <si>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</si>
  <si>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</si>
  <si>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</si>
  <si>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</si>
  <si>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</si>
  <si>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</si>
  <si>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</si>
  <si>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</si>
  <si>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</si>
  <si>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</si>
  <si>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</si>
  <si>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</si>
  <si>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</si>
  <si>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</si>
  <si>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</si>
  <si>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</si>
  <si>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</si>
  <si>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</si>
  <si>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</si>
  <si>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</si>
  <si>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</si>
  <si>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</si>
  <si>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</si>
  <si>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</si>
  <si>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</si>
  <si>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</si>
  <si>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</si>
  <si>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</si>
  <si>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</si>
  <si>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</si>
  <si>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</si>
  <si>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</si>
  <si>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</si>
  <si>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</si>
  <si>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</si>
  <si>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</si>
  <si>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</si>
  <si>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</si>
  <si>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</si>
  <si>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</si>
  <si>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</si>
  <si>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</si>
  <si>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</si>
  <si>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</si>
  <si>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</si>
  <si>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</si>
  <si>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</si>
  <si>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</si>
  <si>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</si>
  <si>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</si>
  <si>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</si>
  <si>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</si>
  <si>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</si>
  <si>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</si>
  <si>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</si>
  <si>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</si>
  <si>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</si>
  <si>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</si>
  <si>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</si>
  <si>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</si>
  <si>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</si>
  <si>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</si>
  <si>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</si>
  <si>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</si>
  <si>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</si>
  <si>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</si>
  <si>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</si>
  <si>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</si>
  <si>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</si>
  <si>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</si>
  <si>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</si>
  <si>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</si>
  <si>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</si>
  <si>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</si>
  <si>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</si>
  <si>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</si>
  <si>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</si>
  <si>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</si>
  <si>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</si>
  <si>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</si>
  <si>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</si>
  <si>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</si>
  <si>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</si>
  <si>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</si>
  <si>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</si>
  <si>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</si>
  <si>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</si>
  <si>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</si>
  <si>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</si>
  <si>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</si>
  <si>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</si>
  <si>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</si>
  <si>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</si>
  <si>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</si>
  <si>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</si>
  <si>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</si>
  <si>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</si>
  <si>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</si>
  <si>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</si>
  <si>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</si>
  <si>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</si>
  <si>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</si>
  <si>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</si>
  <si>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</si>
  <si>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</si>
  <si>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</si>
  <si>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</si>
  <si>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</si>
  <si>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</si>
  <si>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</si>
  <si>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</si>
  <si>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</si>
  <si>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</si>
  <si>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</si>
  <si>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</si>
  <si>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</si>
  <si>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</si>
  <si>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</si>
  <si>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</si>
  <si>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</si>
  <si>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</si>
  <si>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</si>
  <si>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</si>
  <si>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</si>
  <si>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</si>
  <si>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</si>
  <si>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</si>
  <si>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</si>
  <si>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</si>
  <si>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</si>
  <si>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</si>
  <si>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</si>
  <si>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</si>
  <si>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</si>
  <si>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</si>
  <si>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</si>
  <si>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</si>
  <si>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</si>
  <si>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</si>
  <si>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</si>
  <si>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</si>
  <si>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</si>
  <si>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</si>
  <si>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</si>
  <si>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</si>
  <si>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</si>
  <si>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</si>
  <si>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</si>
  <si>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</si>
  <si>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</si>
  <si>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</si>
  <si>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</si>
  <si>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</si>
  <si>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</si>
  <si>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</si>
  <si>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</si>
  <si>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</si>
  <si>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</si>
  <si>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</si>
  <si>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</si>
  <si>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</si>
  <si>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</si>
  <si>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</si>
  <si>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</si>
  <si>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</si>
  <si>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</si>
  <si>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</si>
  <si>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</si>
  <si>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</si>
  <si>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</si>
  <si>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</si>
  <si>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</si>
  <si>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</si>
  <si>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</si>
  <si>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</si>
  <si>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</si>
  <si>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</si>
  <si>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</si>
  <si>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</si>
  <si>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</si>
  <si>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</si>
  <si>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</si>
  <si>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</si>
  <si>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</si>
  <si>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</si>
  <si>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</si>
  <si>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</si>
  <si>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</si>
  <si>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</si>
  <si>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</si>
  <si>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</si>
  <si>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</si>
  <si>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</si>
  <si>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</si>
  <si>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</si>
  <si>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</si>
  <si>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</si>
  <si>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</si>
  <si>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</si>
  <si>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</si>
  <si>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</si>
  <si>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</si>
  <si>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</si>
  <si>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</si>
  <si>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</si>
  <si>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</si>
  <si>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</si>
  <si>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</si>
  <si>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</si>
  <si>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</si>
  <si>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</si>
  <si>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</si>
  <si>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</si>
  <si>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</si>
  <si>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</si>
  <si>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</si>
  <si>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</si>
  <si>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</si>
  <si>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</si>
  <si>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</si>
  <si>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</si>
  <si>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</si>
  <si>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</si>
  <si>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</si>
  <si>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</si>
  <si>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</si>
  <si>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</si>
  <si>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</si>
  <si>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</si>
  <si>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</si>
  <si>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</si>
  <si>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</si>
  <si>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</si>
  <si>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</si>
  <si>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</si>
  <si>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</si>
  <si>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</si>
  <si>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</si>
  <si>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</si>
  <si>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</si>
  <si>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</si>
  <si>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</si>
  <si>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</si>
  <si>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</si>
  <si>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</si>
  <si>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</si>
  <si>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</si>
  <si>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</si>
  <si>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</si>
  <si>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</si>
  <si>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</si>
  <si>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</si>
  <si>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</si>
  <si>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</si>
  <si>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</si>
  <si>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</si>
  <si>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</si>
  <si>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</si>
  <si>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</si>
  <si>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</si>
  <si>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</si>
  <si>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</si>
  <si>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</si>
  <si>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</si>
  <si>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</si>
  <si>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</si>
  <si>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</si>
  <si>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</si>
  <si>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</si>
  <si>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</si>
  <si>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</si>
  <si>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</si>
  <si>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</si>
  <si>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</si>
  <si>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</si>
  <si>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</si>
  <si>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</si>
  <si>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</si>
  <si>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</si>
  <si>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</si>
  <si>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</si>
  <si>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</si>
  <si>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</si>
  <si>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</si>
  <si>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</si>
  <si>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</si>
  <si>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</si>
  <si>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</si>
  <si>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</si>
  <si>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</si>
  <si>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</si>
  <si>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</si>
  <si>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</si>
  <si>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</si>
  <si>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</si>
  <si>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</si>
  <si>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</si>
  <si>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</si>
  <si>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</si>
  <si>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</si>
  <si>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</si>
  <si>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</si>
  <si>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</si>
  <si>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</si>
  <si>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</si>
  <si>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</si>
  <si>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</si>
  <si>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</si>
  <si>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</si>
  <si>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</si>
  <si>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</si>
  <si>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</si>
  <si>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</si>
  <si>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</si>
  <si>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</si>
  <si>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</si>
  <si>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</si>
  <si>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</si>
  <si>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</si>
  <si>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</si>
  <si>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</si>
  <si>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</si>
  <si>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</si>
  <si>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</si>
  <si>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</si>
  <si>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</si>
  <si>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</si>
  <si>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</si>
  <si>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</si>
  <si>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</si>
  <si>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</si>
  <si>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</si>
  <si>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</si>
  <si>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</si>
  <si>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</si>
  <si>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</si>
  <si>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</si>
  <si>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</si>
  <si>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</si>
  <si>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</si>
  <si>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</si>
  <si>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</si>
  <si>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</si>
  <si>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</si>
  <si>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</si>
  <si>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</si>
  <si>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</si>
  <si>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</si>
  <si>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</si>
  <si>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</si>
  <si>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</si>
  <si>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</si>
  <si>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</si>
  <si>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</si>
  <si>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</si>
  <si>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</si>
  <si>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</si>
  <si>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</si>
  <si>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</si>
  <si>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</si>
  <si>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</si>
  <si>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</si>
  <si>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</si>
  <si>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</si>
  <si>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</si>
  <si>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</si>
  <si>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</si>
  <si>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</si>
  <si>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</si>
  <si>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</si>
  <si>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</si>
  <si>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</si>
  <si>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</si>
  <si>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</si>
  <si>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</si>
  <si>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</si>
  <si>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</si>
  <si>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</si>
  <si>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</si>
  <si>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</si>
  <si>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</si>
  <si>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</si>
  <si>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</si>
  <si>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</si>
  <si>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</si>
  <si>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</si>
  <si>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</si>
  <si>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</si>
  <si>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</si>
  <si>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</si>
  <si>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</si>
  <si>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</si>
  <si>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</si>
  <si>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</si>
  <si>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</si>
  <si>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</si>
  <si>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</si>
  <si>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</si>
  <si>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</si>
  <si>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</si>
  <si>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</si>
  <si>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</si>
  <si>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</si>
  <si>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</si>
  <si>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</si>
  <si>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</si>
  <si>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</si>
  <si>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</si>
  <si>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</si>
  <si>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</si>
  <si>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</si>
  <si>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</si>
  <si>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</si>
  <si>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</si>
  <si>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</si>
  <si>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</si>
  <si>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</si>
  <si>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</si>
  <si>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</si>
  <si>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</si>
  <si>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</si>
  <si>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</si>
  <si>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</si>
  <si>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</si>
  <si>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</si>
  <si>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</si>
  <si>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</si>
  <si>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</si>
  <si>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</si>
  <si>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</si>
  <si>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</si>
  <si>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</si>
  <si>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</si>
  <si>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</si>
  <si>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</si>
  <si>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</si>
  <si>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</si>
  <si>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</si>
  <si>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</si>
  <si>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</si>
  <si>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</si>
  <si>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</si>
  <si>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</si>
  <si>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</si>
  <si>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</si>
  <si>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</si>
  <si>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</si>
  <si>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</si>
  <si>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</si>
  <si>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</si>
  <si>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</si>
  <si>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</si>
  <si>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</si>
  <si>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</si>
  <si>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</si>
  <si>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</si>
  <si>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</si>
  <si>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</si>
  <si>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</si>
  <si>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</si>
  <si>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</si>
  <si>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</si>
  <si>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</si>
  <si>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</si>
  <si>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</si>
  <si>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</si>
  <si>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</si>
  <si>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</si>
  <si>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</si>
  <si>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</si>
  <si>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</si>
  <si>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</si>
  <si>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</si>
  <si>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</si>
  <si>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</si>
  <si>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</si>
  <si>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</si>
  <si>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</si>
  <si>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</si>
  <si>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</si>
  <si>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</si>
  <si>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</si>
  <si>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</si>
  <si>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</si>
  <si>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</si>
  <si>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</si>
  <si>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</si>
  <si>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</si>
  <si>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</si>
  <si>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</si>
  <si>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</si>
  <si>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</si>
  <si>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</si>
  <si>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</si>
  <si>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</si>
  <si>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</si>
  <si>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</si>
  <si>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</si>
  <si>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</si>
  <si>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</si>
  <si>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</si>
  <si>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</si>
  <si>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</si>
  <si>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</si>
  <si>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</si>
  <si>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</si>
  <si>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</si>
  <si>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</si>
  <si>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</si>
  <si>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</si>
  <si>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</si>
  <si>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</si>
  <si>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</si>
  <si>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</si>
  <si>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</si>
  <si>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</si>
  <si>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</si>
  <si>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</si>
  <si>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</si>
  <si>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</si>
  <si>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</si>
  <si>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</si>
  <si>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</si>
  <si>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</si>
  <si>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</si>
  <si>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</si>
  <si>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</si>
  <si>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</si>
  <si>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</si>
  <si>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</si>
  <si>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</si>
  <si>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</si>
  <si>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</si>
  <si>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</si>
  <si>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</si>
  <si>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</si>
  <si>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</si>
  <si>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</si>
  <si>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</si>
  <si>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</si>
  <si>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</si>
  <si>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</si>
  <si>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</si>
  <si>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</si>
  <si>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</si>
  <si>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</si>
  <si>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</si>
  <si>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</si>
  <si>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</si>
  <si>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</si>
  <si>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</si>
  <si>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</si>
  <si>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</si>
  <si>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</si>
  <si>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</si>
  <si>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</si>
  <si>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</si>
  <si>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</si>
  <si>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</si>
  <si>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</si>
  <si>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</si>
  <si>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</si>
  <si>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</si>
  <si>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</si>
  <si>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</si>
  <si>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</si>
  <si>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</si>
  <si>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</si>
  <si>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</si>
  <si>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</si>
  <si>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</si>
  <si>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</si>
  <si>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</si>
  <si>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</si>
  <si>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</si>
  <si>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</si>
  <si>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</si>
  <si>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</si>
  <si>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</si>
  <si>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</si>
  <si>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</si>
  <si>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</si>
  <si>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</si>
  <si>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</si>
  <si>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</si>
  <si>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</si>
  <si>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</si>
  <si>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</si>
  <si>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</si>
  <si>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</si>
  <si>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</si>
  <si>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</si>
  <si>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</si>
  <si>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</si>
  <si>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</si>
  <si>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</si>
  <si>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</si>
  <si>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</si>
  <si>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</si>
  <si>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</si>
  <si>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</si>
  <si>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</si>
  <si>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</si>
  <si>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</si>
  <si>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</si>
  <si>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</si>
  <si>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</si>
  <si>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</si>
  <si>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</si>
  <si>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</si>
  <si>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</si>
  <si>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</si>
  <si>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</si>
  <si>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</si>
  <si>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</si>
  <si>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</si>
  <si>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</si>
  <si>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</si>
  <si>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</si>
  <si>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</si>
  <si>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</si>
  <si>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</si>
  <si>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</si>
  <si>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</si>
  <si>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</si>
  <si>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</si>
  <si>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</si>
  <si>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</si>
  <si>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</si>
  <si>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</si>
  <si>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</si>
  <si>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</si>
  <si>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</si>
  <si>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</si>
  <si>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</si>
  <si>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</si>
  <si>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</si>
  <si>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</si>
  <si>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</si>
  <si>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</si>
  <si>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</si>
  <si>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</si>
  <si>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</si>
  <si>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</si>
  <si>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</si>
  <si>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</si>
  <si>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</si>
  <si>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</si>
  <si>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</si>
  <si>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</si>
  <si>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</si>
  <si>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</si>
  <si>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</si>
  <si>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</si>
  <si>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</si>
  <si>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</si>
  <si>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</si>
  <si>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</si>
  <si>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</si>
  <si>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</si>
  <si>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</si>
  <si>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</si>
  <si>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</si>
  <si>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</si>
  <si>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</si>
  <si>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</si>
  <si>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</si>
  <si>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</si>
  <si>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</si>
  <si>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</si>
  <si>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</si>
  <si>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</si>
  <si>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</si>
  <si>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</si>
  <si>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</si>
  <si>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</si>
  <si>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</si>
  <si>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</si>
  <si>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</si>
  <si>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</si>
  <si>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</si>
  <si>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</si>
  <si>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</si>
  <si>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</si>
  <si>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</si>
  <si>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</si>
  <si>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</si>
  <si>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</si>
  <si>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</si>
  <si>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</si>
  <si>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</si>
  <si>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</si>
  <si>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</si>
  <si>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</si>
  <si>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</si>
  <si>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</si>
  <si>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</si>
  <si>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</si>
  <si>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</si>
  <si>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</si>
  <si>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</si>
  <si>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</si>
  <si>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</si>
  <si>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</si>
  <si>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</si>
  <si>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</si>
  <si>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</si>
  <si>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</si>
  <si>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</si>
  <si>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</si>
  <si>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</si>
  <si>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</si>
  <si>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</si>
  <si>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</si>
  <si>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</si>
  <si>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</si>
  <si>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</si>
  <si>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</si>
  <si>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</si>
  <si>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</si>
  <si>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</si>
  <si>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</si>
  <si>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</si>
  <si>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</si>
  <si>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</si>
  <si>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</si>
  <si>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</si>
  <si>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</si>
  <si>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</si>
  <si>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</si>
  <si>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</si>
  <si>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</si>
  <si>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</si>
  <si>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</si>
  <si>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</si>
  <si>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</si>
  <si>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</si>
  <si>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</si>
  <si>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</si>
  <si>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</si>
  <si>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</si>
  <si>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</si>
  <si>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</si>
  <si>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</si>
  <si>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</si>
  <si>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</si>
  <si>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</si>
  <si>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</si>
  <si>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</si>
  <si>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</si>
  <si>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</si>
  <si>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</si>
  <si>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</si>
  <si>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</si>
  <si>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</si>
  <si>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</si>
  <si>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</si>
  <si>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</si>
  <si>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</si>
  <si>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</si>
  <si>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</si>
  <si>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</si>
  <si>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</si>
  <si>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</si>
  <si>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</si>
  <si>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</si>
  <si>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</si>
  <si>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</si>
  <si>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</si>
  <si>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</si>
  <si>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</si>
  <si>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</si>
  <si>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</si>
  <si>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</si>
  <si>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</si>
  <si>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</si>
  <si>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</si>
  <si>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</si>
  <si>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</si>
  <si>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</si>
  <si>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</si>
  <si>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</si>
  <si>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</si>
  <si>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</si>
  <si>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</si>
  <si>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</si>
  <si>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</si>
  <si>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</si>
  <si>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</si>
  <si>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</si>
  <si>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</si>
  <si>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</si>
  <si>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</si>
  <si>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</si>
  <si>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</si>
  <si>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</si>
  <si>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</si>
  <si>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</si>
  <si>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</si>
  <si>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</si>
  <si>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</si>
  <si>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</si>
  <si>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</si>
  <si>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</si>
  <si>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</si>
  <si>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</si>
  <si>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</si>
  <si>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</si>
  <si>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</si>
  <si>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</si>
  <si>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</si>
  <si>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</si>
  <si>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</si>
  <si>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</si>
  <si>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</si>
  <si>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</si>
  <si>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</si>
  <si>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</si>
  <si>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</si>
  <si>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</si>
  <si>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</si>
  <si>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</si>
  <si>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</si>
  <si>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</si>
  <si>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</si>
  <si>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</si>
  <si>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</si>
  <si>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</si>
  <si>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</si>
  <si>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</si>
  <si>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</si>
  <si>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</si>
  <si>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</si>
  <si>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</si>
  <si>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</si>
  <si>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</si>
  <si>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</si>
  <si>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</si>
  <si>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</si>
  <si>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</si>
  <si>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</si>
  <si>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</si>
  <si>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</si>
  <si>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</si>
  <si>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</si>
  <si>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</si>
  <si>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</si>
  <si>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</si>
  <si>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</si>
  <si>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</si>
  <si>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</si>
  <si>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</si>
  <si>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</si>
  <si>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</si>
  <si>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</si>
  <si>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</si>
  <si>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</si>
  <si>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</si>
  <si>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</si>
  <si>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</si>
  <si>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</si>
  <si>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</si>
  <si>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</si>
  <si>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</si>
  <si>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</si>
  <si>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</si>
  <si>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</si>
  <si>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</si>
  <si>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</si>
  <si>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</si>
  <si>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</si>
  <si>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</si>
  <si>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</si>
  <si>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</si>
  <si>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</si>
  <si>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</si>
  <si>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</si>
  <si>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</si>
  <si>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</si>
  <si>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</si>
  <si>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</si>
  <si>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</si>
  <si>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</si>
  <si>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</si>
  <si>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</si>
  <si>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</si>
  <si>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</si>
  <si>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</si>
  <si>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</si>
  <si>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</si>
  <si>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</si>
  <si>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</si>
  <si>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</si>
  <si>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</si>
  <si>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</si>
  <si>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</si>
  <si>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</si>
  <si>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</si>
  <si>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</si>
  <si>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</si>
  <si>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</si>
  <si>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</si>
  <si>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</si>
  <si>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</si>
  <si>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</si>
  <si>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</si>
  <si>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</si>
  <si>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</si>
  <si>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</si>
  <si>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</si>
  <si>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</si>
  <si>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</si>
  <si>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</si>
  <si>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</si>
  <si>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</si>
  <si>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</si>
  <si>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</si>
  <si>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</si>
  <si>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</si>
  <si>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</si>
  <si>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</si>
  <si>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</si>
  <si>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</si>
  <si>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</si>
  <si>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</si>
  <si>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</si>
  <si>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</si>
  <si>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</si>
  <si>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</si>
  <si>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</si>
  <si>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</si>
  <si>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</si>
  <si>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</si>
  <si>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</si>
  <si>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</si>
  <si>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</si>
  <si>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</si>
  <si>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</si>
  <si>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</si>
  <si>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</si>
  <si>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</si>
  <si>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</si>
  <si>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</si>
  <si>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</si>
  <si>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</si>
  <si>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</si>
  <si>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</si>
  <si>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</si>
  <si>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</si>
  <si>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</si>
  <si>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</si>
  <si>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</si>
  <si>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</si>
  <si>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</si>
  <si>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</si>
  <si>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</si>
  <si>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</si>
  <si>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</si>
  <si>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</si>
  <si>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</si>
  <si>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</si>
  <si>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</si>
  <si>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</si>
  <si>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</si>
  <si>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</si>
  <si>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</si>
  <si>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</si>
  <si>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</si>
  <si>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</si>
  <si>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</si>
  <si>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</si>
  <si>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</si>
  <si>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</si>
  <si>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</si>
  <si>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</si>
  <si>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</si>
  <si>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</si>
  <si>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</si>
  <si>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</si>
  <si>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</si>
  <si>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</si>
  <si>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</si>
  <si>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</si>
  <si>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</si>
  <si>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</si>
  <si>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</si>
  <si>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</si>
  <si>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</si>
  <si>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</si>
  <si>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</si>
  <si>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</si>
  <si>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</si>
  <si>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</si>
  <si>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</si>
  <si>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</si>
  <si>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</si>
  <si>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</si>
  <si>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</si>
  <si>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</si>
  <si>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</si>
  <si>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</si>
  <si>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</si>
  <si>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</si>
  <si>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</si>
  <si>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</si>
  <si>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</si>
  <si>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</si>
  <si>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</si>
  <si>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</si>
  <si>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</si>
  <si>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</si>
  <si>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</si>
  <si>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</si>
  <si>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</si>
  <si>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</si>
  <si>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</si>
  <si>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</si>
  <si>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</si>
  <si>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</si>
  <si>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</si>
  <si>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</si>
  <si>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</si>
  <si>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</si>
  <si>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</si>
  <si>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</si>
  <si>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</si>
  <si>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</si>
  <si>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</si>
  <si>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</si>
  <si>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</si>
  <si>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</si>
  <si>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</si>
  <si>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</si>
  <si>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</si>
  <si>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</si>
  <si>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</si>
  <si>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</si>
  <si>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</si>
  <si>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</si>
  <si>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</si>
  <si>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</si>
  <si>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</si>
  <si>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</si>
  <si>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</si>
  <si>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</si>
  <si>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</si>
  <si>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</si>
  <si>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</si>
  <si>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</si>
  <si>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</si>
  <si>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</si>
  <si>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</si>
  <si>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</si>
  <si>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</si>
  <si>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</si>
  <si>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</si>
  <si>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</si>
  <si>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</si>
  <si>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</si>
  <si>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</si>
  <si>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</si>
  <si>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</si>
  <si>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</si>
  <si>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</si>
  <si>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</si>
  <si>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</si>
  <si>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</si>
  <si>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</si>
  <si>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</si>
  <si>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</si>
  <si>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</si>
  <si>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</si>
  <si>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</si>
  <si>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</si>
  <si>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</si>
  <si>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</si>
  <si>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</si>
  <si>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</si>
  <si>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</si>
  <si>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</si>
  <si>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</si>
  <si>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</si>
  <si>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</si>
  <si>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</si>
  <si>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</si>
  <si>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</si>
  <si>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</si>
  <si>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</si>
  <si>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</si>
  <si>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</si>
  <si>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</si>
  <si>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</si>
  <si>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</si>
  <si>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</si>
  <si>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</si>
  <si>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</si>
  <si>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</si>
  <si>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</si>
  <si>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</si>
  <si>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</si>
  <si>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</si>
  <si>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</si>
  <si>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</si>
  <si>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</si>
  <si>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</si>
  <si>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</si>
  <si>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</si>
  <si>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</si>
  <si>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</si>
  <si>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</si>
  <si>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</si>
  <si>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</si>
  <si>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</si>
  <si>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</si>
  <si>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</si>
  <si>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</si>
  <si>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</si>
  <si>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</si>
  <si>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</si>
  <si>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</si>
  <si>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</si>
  <si>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</si>
  <si>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</si>
  <si>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</si>
  <si>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</si>
  <si>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</si>
  <si>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</si>
  <si>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</si>
  <si>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</si>
  <si>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</si>
  <si>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</si>
  <si>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</si>
  <si>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</si>
  <si>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</si>
  <si>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</si>
  <si>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</si>
  <si>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</si>
  <si>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</si>
  <si>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</si>
  <si>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</si>
  <si>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</si>
  <si>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</si>
  <si>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</si>
  <si>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</si>
  <si>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</si>
  <si>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</si>
  <si>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</si>
  <si>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</si>
  <si>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</si>
  <si>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</si>
  <si>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</si>
  <si>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</si>
  <si>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</si>
  <si>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</si>
  <si>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</si>
  <si>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</si>
  <si>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</si>
  <si>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</si>
  <si>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</si>
  <si>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</si>
  <si>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</si>
  <si>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</si>
  <si>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</si>
  <si>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</si>
  <si>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</si>
  <si>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</si>
  <si>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</si>
  <si>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</si>
  <si>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</si>
  <si>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</si>
  <si>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</si>
  <si>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</si>
  <si>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</si>
  <si>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</si>
  <si>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</si>
  <si>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</si>
  <si>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</si>
  <si>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</si>
  <si>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</si>
  <si>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</si>
  <si>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</si>
  <si>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</si>
  <si>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</si>
  <si>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</si>
  <si>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</si>
  <si>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</si>
  <si>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</si>
  <si>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</si>
  <si>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</si>
  <si>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</si>
  <si>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</si>
  <si>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</si>
  <si>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</si>
  <si>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</si>
  <si>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</si>
  <si>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</si>
  <si>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</si>
  <si>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</si>
  <si>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</si>
  <si>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</si>
  <si>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</si>
  <si>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</si>
  <si>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</si>
  <si>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</si>
  <si>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</si>
  <si>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</si>
  <si>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</si>
  <si>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</si>
  <si>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</si>
  <si>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</si>
  <si>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</si>
  <si>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</si>
  <si>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</si>
  <si>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</si>
  <si>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</si>
  <si>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</si>
  <si>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</si>
  <si>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</si>
  <si>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</si>
  <si>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</si>
  <si>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</si>
  <si>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</si>
  <si>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</si>
  <si>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</si>
  <si>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</si>
  <si>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</si>
  <si>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</si>
  <si>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</si>
  <si>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</si>
  <si>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</si>
  <si>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</si>
  <si>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</si>
  <si>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</si>
  <si>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</si>
  <si>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</si>
  <si>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</si>
  <si>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</si>
  <si>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</si>
  <si>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</si>
  <si>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</si>
  <si>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</si>
  <si>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</si>
  <si>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</si>
  <si>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</si>
  <si>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</si>
  <si>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</si>
  <si>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</si>
  <si>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</si>
  <si>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</si>
  <si>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</si>
  <si>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</si>
  <si>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</si>
  <si>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</si>
  <si>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</si>
  <si>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</si>
  <si>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</si>
  <si>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</si>
  <si>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</si>
  <si>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</si>
  <si>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</si>
  <si>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</si>
  <si>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</si>
  <si>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</si>
  <si>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</si>
  <si>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</si>
  <si>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</si>
  <si>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</si>
  <si>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</si>
  <si>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</si>
  <si>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</si>
  <si>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</si>
  <si>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</si>
  <si>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</si>
  <si>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</si>
  <si>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</si>
  <si>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</si>
  <si>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</si>
  <si>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</si>
  <si>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</si>
  <si>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</si>
  <si>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</si>
  <si>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</si>
  <si>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</si>
  <si>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</si>
  <si>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</si>
  <si>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</si>
  <si>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</si>
  <si>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</si>
  <si>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</si>
  <si>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</si>
  <si>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</si>
  <si>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</si>
  <si>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</si>
  <si>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</si>
  <si>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</si>
  <si>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</si>
  <si>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</si>
  <si>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</si>
  <si>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</si>
  <si>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</si>
  <si>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</si>
  <si>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</si>
  <si>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</si>
  <si>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</si>
  <si>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</si>
  <si>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</si>
  <si>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</si>
  <si>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</si>
  <si>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</si>
  <si>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</si>
  <si>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</si>
  <si>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</si>
  <si>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</si>
  <si>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</si>
  <si>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</si>
  <si>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</si>
  <si>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</si>
  <si>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</si>
  <si>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</si>
  <si>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</si>
  <si>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</si>
  <si>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</si>
  <si>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</si>
  <si>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</si>
  <si>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</si>
  <si>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</si>
  <si>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</si>
  <si>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</si>
  <si>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</si>
  <si>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</si>
  <si>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</si>
  <si>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</si>
  <si>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</si>
  <si>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</si>
  <si>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</si>
  <si>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</si>
  <si>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</si>
  <si>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</si>
  <si>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</si>
  <si>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</si>
  <si>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</si>
  <si>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</si>
  <si>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</si>
  <si>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</si>
  <si>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</si>
  <si>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</si>
  <si>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</si>
  <si>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</si>
  <si>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</si>
  <si>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</si>
  <si>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</si>
  <si>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</si>
  <si>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</si>
  <si>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</si>
  <si>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</si>
  <si>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</si>
  <si>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</si>
  <si>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</si>
  <si>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</si>
  <si>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</si>
  <si>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</si>
  <si>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</si>
  <si>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</si>
  <si>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</si>
  <si>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</si>
  <si>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</si>
  <si>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</si>
  <si>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</si>
  <si>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</si>
  <si>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</si>
  <si>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</si>
  <si>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</si>
  <si>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</si>
  <si>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</si>
  <si>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</si>
  <si>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</si>
  <si>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</si>
  <si>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</si>
  <si>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</si>
  <si>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</si>
  <si>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</si>
  <si>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</si>
  <si>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</si>
  <si>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</si>
  <si>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</si>
  <si>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</si>
  <si>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</si>
  <si>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</si>
  <si>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</si>
  <si>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</si>
  <si>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</si>
  <si>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</si>
  <si>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</si>
  <si>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</si>
  <si>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</si>
  <si>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</si>
  <si>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</si>
  <si>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</si>
  <si>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</si>
  <si>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</si>
  <si>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</si>
  <si>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</si>
  <si>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</si>
  <si>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</si>
  <si>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</si>
  <si>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</si>
  <si>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</si>
  <si>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</si>
  <si>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</si>
  <si>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</si>
  <si>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</si>
  <si>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</si>
  <si>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</si>
  <si>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</si>
  <si>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</si>
  <si>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</si>
  <si>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</si>
  <si>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</si>
  <si>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</si>
  <si>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</si>
  <si>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</si>
  <si>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</si>
  <si>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</si>
  <si>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</si>
  <si>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</si>
  <si>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</si>
  <si>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</si>
  <si>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</si>
  <si>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</si>
  <si>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</si>
  <si>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</si>
  <si>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</si>
  <si>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</si>
  <si>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</si>
  <si>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</si>
  <si>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</si>
  <si>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</si>
  <si>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</si>
  <si>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</si>
  <si>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</si>
  <si>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</si>
  <si>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</si>
  <si>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</si>
  <si>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</si>
  <si>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</si>
  <si>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</si>
  <si>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</si>
  <si>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</si>
  <si>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</si>
  <si>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</si>
  <si>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</si>
  <si>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</si>
  <si>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</si>
  <si>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</si>
  <si>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</si>
  <si>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</si>
  <si>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</si>
  <si>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</si>
  <si>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</si>
  <si>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</si>
  <si>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</si>
  <si>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</si>
  <si>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</si>
  <si>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</si>
  <si>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</si>
  <si>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</si>
  <si>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</si>
  <si>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</si>
  <si>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</si>
  <si>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</si>
  <si>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</si>
  <si>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</si>
  <si>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</si>
  <si>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</si>
  <si>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</si>
  <si>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</si>
  <si>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</si>
  <si>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</si>
  <si>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</si>
  <si>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</si>
  <si>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</si>
  <si>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</si>
  <si>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</si>
  <si>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</si>
  <si>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</si>
  <si>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</si>
  <si>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</si>
  <si>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</si>
  <si>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</si>
  <si>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</si>
  <si>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</si>
  <si>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</si>
  <si>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</si>
  <si>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</si>
  <si>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</si>
  <si>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</si>
  <si>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</si>
  <si>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</si>
  <si>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</si>
  <si>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</si>
  <si>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</si>
  <si>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</si>
  <si>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</si>
  <si>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</si>
  <si>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</si>
  <si>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</si>
  <si>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</si>
  <si>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</si>
  <si>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</si>
  <si>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</si>
  <si>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</si>
  <si>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</si>
  <si>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</si>
  <si>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</si>
  <si>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</si>
  <si>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</si>
  <si>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</si>
  <si>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</si>
  <si>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</si>
  <si>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</si>
  <si>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</si>
  <si>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</si>
  <si>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</si>
  <si>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</si>
  <si>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</si>
  <si>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</si>
  <si>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</si>
  <si>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</si>
  <si>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</si>
  <si>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</si>
  <si>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</si>
  <si>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</si>
  <si>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</si>
  <si>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</si>
  <si>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</si>
  <si>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</si>
  <si>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</si>
  <si>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</si>
  <si>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</si>
  <si>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</si>
  <si>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</si>
  <si>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</si>
  <si>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</si>
  <si>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</si>
  <si>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</si>
  <si>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</si>
  <si>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</si>
  <si>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</si>
  <si>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</si>
  <si>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</si>
  <si>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</si>
  <si>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</si>
  <si>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</si>
  <si>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</si>
  <si>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</si>
  <si>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</si>
  <si>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</si>
  <si>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</si>
  <si>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</si>
  <si>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</si>
  <si>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</si>
  <si>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</si>
  <si>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</si>
  <si>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</si>
  <si>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</si>
  <si>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</si>
  <si>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</si>
  <si>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</si>
  <si>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</si>
  <si>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</si>
  <si>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</si>
  <si>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</si>
  <si>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</si>
  <si>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</si>
  <si>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</si>
  <si>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</si>
  <si>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</si>
  <si>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</si>
  <si>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</si>
  <si>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</si>
  <si>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</si>
  <si>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</si>
  <si>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</si>
  <si>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</si>
  <si>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</si>
  <si>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</si>
  <si>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</si>
  <si>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</si>
  <si>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</si>
  <si>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</si>
  <si>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</si>
  <si>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</si>
  <si>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</si>
  <si>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</si>
  <si>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</si>
  <si>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</si>
  <si>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</si>
  <si>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</si>
  <si>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</si>
  <si>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</si>
  <si>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</si>
  <si>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</si>
  <si>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</si>
  <si>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</si>
  <si>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</si>
  <si>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</si>
  <si>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</si>
  <si>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</si>
  <si>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</si>
  <si>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</si>
  <si>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</si>
  <si>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</si>
  <si>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</si>
  <si>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</si>
  <si>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</si>
  <si>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</si>
  <si>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</si>
  <si>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</si>
  <si>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</si>
  <si>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</si>
  <si>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</si>
  <si>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</si>
  <si>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</si>
  <si>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</si>
  <si>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</si>
  <si>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</si>
  <si>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</si>
  <si>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</si>
  <si>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</si>
  <si>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</si>
  <si>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</si>
  <si>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</si>
  <si>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</si>
  <si>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</si>
  <si>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</si>
  <si>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</si>
  <si>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</si>
  <si>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</si>
  <si>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</si>
  <si>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</si>
  <si>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</si>
  <si>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</si>
  <si>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</si>
  <si>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</si>
  <si>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</si>
  <si>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</si>
  <si>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</si>
  <si>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</si>
  <si>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</si>
  <si>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</si>
  <si>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</si>
  <si>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</si>
  <si>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</si>
  <si>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</si>
  <si>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</si>
  <si>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</si>
  <si>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</si>
  <si>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</si>
  <si>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</si>
  <si>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</si>
  <si>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</si>
  <si>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</si>
  <si>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</si>
  <si>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</si>
  <si>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</si>
  <si>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</si>
  <si>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</si>
  <si>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</si>
  <si>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</si>
  <si>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</si>
  <si>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</si>
  <si>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</si>
  <si>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</si>
  <si>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</si>
  <si>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</si>
  <si>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</si>
  <si>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</si>
  <si>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</si>
  <si>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</si>
  <si>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</si>
  <si>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</si>
  <si>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</si>
  <si>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</si>
  <si>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</si>
  <si>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</si>
  <si>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</si>
  <si>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</si>
  <si>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</si>
  <si>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</si>
  <si>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</si>
  <si>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</si>
  <si>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</si>
  <si>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</si>
  <si>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</si>
  <si>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</si>
  <si>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</si>
  <si>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</si>
  <si>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</si>
  <si>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</si>
  <si>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</si>
  <si>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</si>
  <si>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</si>
  <si>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</si>
  <si>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</si>
  <si>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</si>
  <si>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</si>
  <si>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</si>
  <si>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</si>
  <si>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</si>
  <si>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</si>
  <si>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</si>
  <si>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</si>
  <si>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</si>
  <si>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</si>
  <si>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</si>
  <si>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</si>
  <si>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</si>
  <si>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</si>
  <si>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</si>
  <si>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</si>
  <si>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</si>
  <si>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</si>
  <si>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</si>
  <si>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</si>
  <si>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</si>
  <si>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</si>
  <si>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</si>
  <si>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</si>
  <si>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</si>
  <si>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</si>
  <si>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</si>
  <si>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</si>
  <si>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</si>
  <si>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</si>
  <si>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</si>
  <si>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</si>
  <si>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</si>
  <si>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</si>
  <si>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</si>
  <si>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</si>
  <si>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</si>
  <si>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</si>
  <si>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</si>
  <si>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</si>
  <si>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</si>
  <si>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</si>
  <si>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</si>
  <si>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</si>
  <si>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</si>
  <si>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</si>
  <si>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</si>
  <si>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</si>
  <si>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</si>
  <si>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</si>
  <si>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</si>
  <si>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</si>
  <si>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</si>
  <si>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</si>
  <si>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</si>
  <si>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</si>
  <si>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</si>
  <si>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</si>
  <si>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</si>
  <si>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</si>
  <si>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</si>
  <si>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</si>
  <si>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</si>
  <si>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</si>
  <si>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</si>
  <si>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</si>
  <si>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</si>
  <si>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</si>
  <si>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</si>
  <si>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</si>
  <si>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</si>
  <si>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</si>
  <si>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</si>
  <si>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</si>
  <si>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</si>
  <si>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</si>
  <si>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</si>
  <si>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</si>
  <si>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</si>
  <si>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</si>
  <si>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</si>
  <si>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</si>
  <si>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</si>
  <si>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</si>
  <si>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</si>
  <si>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</si>
  <si>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</si>
  <si>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</si>
  <si>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</si>
  <si>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</si>
  <si>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</si>
  <si>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</si>
  <si>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</si>
  <si>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</si>
  <si>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</si>
  <si>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</si>
  <si>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</si>
  <si>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</si>
  <si>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</si>
  <si>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</si>
  <si>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</si>
  <si>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</si>
  <si>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</si>
  <si>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</si>
  <si>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</si>
  <si>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</si>
  <si>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</si>
  <si>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</si>
  <si>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</si>
  <si>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</si>
  <si>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</si>
  <si>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</si>
  <si>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</si>
  <si>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</si>
  <si>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</si>
  <si>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</si>
  <si>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</si>
  <si>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</si>
  <si>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</si>
  <si>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</si>
  <si>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</si>
  <si>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</si>
  <si>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</si>
  <si>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</si>
  <si>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</si>
  <si>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</si>
  <si>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</si>
  <si>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</si>
  <si>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</si>
  <si>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</si>
  <si>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</si>
  <si>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</si>
  <si>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</si>
  <si>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</si>
  <si>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</si>
  <si>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</si>
  <si>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</si>
  <si>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</si>
  <si>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</si>
  <si>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</si>
  <si>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</si>
  <si>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</si>
  <si>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</si>
  <si>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</si>
  <si>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</si>
  <si>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</si>
  <si>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</si>
  <si>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</si>
  <si>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</si>
  <si>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</si>
  <si>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</si>
  <si>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</si>
  <si>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</si>
  <si>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</si>
  <si>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</si>
  <si>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</si>
  <si>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</si>
  <si>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</si>
  <si>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</si>
  <si>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</si>
  <si>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</si>
  <si>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</si>
  <si>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</si>
  <si>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</si>
  <si>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</si>
  <si>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</si>
  <si>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</si>
  <si>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</si>
  <si>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</si>
  <si>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</si>
  <si>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</si>
  <si>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</si>
  <si>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</si>
  <si>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</si>
  <si>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</si>
  <si>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</si>
  <si>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</si>
  <si>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</si>
  <si>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</si>
  <si>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</si>
  <si>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</si>
  <si>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</si>
  <si>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</si>
  <si>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</si>
  <si>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</si>
  <si>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</si>
  <si>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</si>
  <si>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</si>
  <si>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</si>
  <si>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</si>
  <si>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</si>
  <si>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</si>
  <si>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</si>
  <si>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</si>
  <si>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</si>
  <si>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</si>
  <si>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</si>
  <si>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</si>
  <si>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</si>
  <si>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</si>
  <si>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</si>
  <si>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</si>
  <si>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</si>
  <si>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</si>
  <si>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</si>
  <si>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</si>
  <si>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</si>
  <si>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</si>
  <si>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</si>
  <si>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</si>
  <si>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</si>
  <si>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</si>
  <si>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</si>
  <si>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</si>
  <si>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</si>
  <si>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</si>
  <si>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</si>
  <si>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</si>
  <si>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</si>
  <si>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</si>
  <si>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</si>
  <si>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</si>
  <si>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</si>
  <si>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</si>
  <si>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</si>
  <si>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</si>
  <si>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</si>
  <si>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</si>
  <si>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</si>
  <si>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</si>
  <si>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</si>
  <si>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</si>
  <si>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</si>
  <si>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</si>
  <si>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</si>
  <si>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</si>
  <si>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</si>
  <si>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</si>
  <si>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</si>
  <si>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</si>
  <si>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</si>
  <si>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</si>
  <si>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</si>
  <si>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</si>
  <si>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</si>
  <si>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</si>
  <si>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</si>
  <si>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</si>
  <si>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</si>
  <si>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</si>
  <si>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</si>
  <si>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</si>
  <si>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</si>
  <si>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</si>
  <si>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</si>
  <si>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</si>
  <si>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</si>
  <si>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</si>
  <si>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</si>
  <si>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</si>
  <si>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</si>
  <si>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</si>
  <si>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</si>
  <si>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</si>
  <si>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</si>
  <si>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</si>
  <si>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</si>
  <si>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</si>
  <si>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</si>
  <si>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</si>
  <si>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</si>
  <si>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</si>
  <si>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</si>
  <si>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</si>
  <si>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</si>
  <si>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</si>
  <si>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</si>
  <si>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</si>
  <si>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</si>
  <si>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</si>
  <si>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</si>
  <si>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</si>
  <si>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</si>
  <si>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</si>
  <si>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</si>
  <si>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</si>
  <si>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</si>
  <si>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</si>
  <si>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</si>
  <si>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</si>
  <si>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</si>
  <si>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</si>
  <si>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</si>
  <si>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</si>
  <si>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</si>
  <si>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</si>
  <si>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</si>
  <si>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</si>
  <si>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</si>
  <si>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</si>
  <si>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</si>
  <si>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</si>
  <si>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</si>
  <si>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</si>
  <si>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</si>
  <si>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</si>
  <si>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</si>
  <si>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</si>
  <si>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</si>
  <si>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</si>
  <si>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</si>
  <si>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</si>
  <si>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</si>
  <si>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</si>
  <si>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</si>
  <si>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</si>
  <si>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</si>
  <si>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</si>
  <si>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</si>
  <si>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</si>
  <si>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</si>
  <si>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</si>
  <si>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</si>
  <si>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</si>
  <si>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</si>
  <si>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</si>
  <si>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</si>
  <si>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</si>
  <si>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</si>
  <si>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</si>
  <si>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</si>
  <si>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</si>
  <si>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</si>
  <si>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</si>
  <si>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</si>
  <si>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</si>
  <si>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</si>
  <si>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</si>
  <si>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</si>
  <si>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</si>
  <si>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</si>
  <si>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</si>
  <si>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</si>
  <si>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</si>
  <si>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</si>
  <si>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</si>
  <si>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</si>
  <si>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</si>
  <si>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</si>
  <si>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</si>
  <si>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</si>
  <si>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</si>
  <si>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</si>
  <si>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</si>
  <si>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</si>
  <si>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</si>
  <si>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</si>
  <si>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</si>
  <si>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</si>
  <si>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</si>
  <si>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</si>
  <si>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</si>
  <si>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</si>
  <si>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</si>
  <si>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</si>
  <si>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</si>
  <si>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</si>
  <si>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</si>
  <si>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</si>
  <si>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</si>
  <si>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</si>
  <si>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</si>
  <si>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</si>
  <si>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</si>
  <si>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</si>
  <si>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</si>
  <si>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</si>
  <si>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</si>
  <si>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</si>
  <si>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</si>
  <si>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</si>
  <si>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</si>
  <si>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</si>
  <si>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</si>
  <si>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</si>
  <si>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</si>
  <si>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</si>
  <si>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</si>
  <si>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</si>
  <si>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</si>
  <si>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</si>
  <si>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</si>
  <si>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</si>
  <si>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</si>
  <si>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</si>
  <si>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</si>
  <si>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</si>
  <si>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</si>
  <si>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</si>
  <si>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</si>
  <si>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</si>
  <si>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</si>
  <si>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</si>
  <si>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</si>
  <si>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</si>
  <si>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</si>
  <si>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</si>
  <si>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</si>
  <si>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</si>
  <si>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</si>
  <si>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</si>
  <si>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</si>
  <si>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</si>
  <si>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</si>
  <si>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</si>
  <si>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</si>
  <si>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</si>
  <si>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</si>
  <si>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</si>
  <si>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</si>
  <si>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</si>
  <si>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</si>
  <si>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</si>
  <si>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</si>
  <si>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</si>
  <si>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</si>
  <si>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</si>
  <si>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</si>
  <si>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</si>
  <si>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</si>
  <si>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</si>
  <si>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</si>
  <si>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</si>
  <si>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</si>
  <si>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</si>
  <si>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</si>
  <si>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</si>
  <si>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</si>
  <si>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</si>
  <si>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</si>
  <si>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</si>
  <si>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</si>
  <si>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</si>
  <si>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</si>
  <si>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</si>
  <si>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</si>
  <si>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</si>
  <si>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</si>
  <si>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</si>
  <si>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</si>
  <si>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</si>
  <si>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</si>
  <si>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</si>
  <si>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</si>
  <si>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</si>
  <si>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</si>
  <si>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</si>
  <si>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</si>
  <si>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</si>
  <si>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</si>
  <si>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</si>
  <si>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</si>
  <si>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</si>
  <si>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</si>
  <si>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</si>
  <si>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</si>
  <si>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</si>
  <si>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</si>
  <si>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</si>
  <si>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</si>
  <si>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</si>
  <si>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</si>
  <si>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</si>
  <si>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</si>
  <si>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</si>
  <si>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</si>
  <si>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</si>
  <si>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</si>
  <si>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</si>
  <si>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</si>
  <si>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</si>
  <si>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</si>
  <si>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</si>
  <si>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</si>
  <si>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</si>
  <si>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</si>
  <si>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</si>
  <si>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</si>
  <si>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</si>
  <si>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</si>
  <si>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</si>
  <si>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</si>
  <si>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</si>
  <si>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</si>
  <si>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</si>
  <si>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</si>
  <si>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</si>
  <si>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</si>
  <si>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</si>
  <si>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</si>
  <si>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</si>
  <si>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</si>
  <si>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</si>
  <si>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</si>
  <si>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</si>
  <si>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</si>
  <si>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</si>
  <si>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</si>
  <si>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</si>
  <si>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</si>
  <si>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</si>
  <si>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</si>
  <si>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</si>
  <si>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</si>
  <si>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</si>
  <si>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</si>
  <si>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</si>
  <si>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</si>
  <si>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</si>
  <si>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</si>
  <si>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</si>
  <si>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</si>
  <si>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</si>
  <si>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</si>
  <si>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</si>
  <si>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</si>
  <si>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</si>
  <si>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</si>
  <si>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</si>
  <si>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</si>
  <si>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</si>
  <si>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</si>
  <si>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</si>
  <si>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</si>
  <si>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</si>
  <si>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</si>
  <si>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</si>
  <si>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</si>
  <si>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</si>
  <si>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</si>
  <si>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</si>
  <si>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</si>
  <si>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</si>
  <si>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</si>
  <si>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</si>
  <si>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</si>
  <si>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</si>
  <si>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</si>
  <si>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</si>
  <si>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</si>
  <si>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</si>
  <si>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</si>
  <si>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</si>
  <si>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</si>
  <si>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</si>
  <si>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</si>
  <si>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</si>
  <si>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</si>
  <si>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</si>
  <si>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</si>
  <si>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</si>
  <si>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</si>
  <si>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</si>
  <si>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</si>
  <si>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</si>
  <si>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</si>
  <si>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</si>
  <si>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</si>
  <si>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</si>
  <si>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</si>
  <si>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</si>
  <si>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</si>
  <si>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</si>
  <si>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</si>
  <si>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</si>
  <si>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</si>
  <si>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</si>
  <si>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</si>
  <si>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</si>
  <si>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</si>
  <si>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</si>
  <si>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</si>
  <si>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</si>
  <si>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</si>
  <si>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</si>
  <si>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</si>
  <si>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</si>
  <si>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</si>
  <si>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</si>
  <si>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</si>
  <si>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</si>
  <si>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</si>
  <si>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</si>
  <si>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</si>
  <si>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</si>
  <si>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</si>
  <si>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</si>
  <si>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</si>
  <si>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</si>
  <si>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</si>
  <si>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</si>
  <si>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</si>
  <si>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</si>
  <si>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</si>
  <si>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</si>
  <si>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</si>
  <si>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</si>
  <si>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</si>
  <si>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</si>
  <si>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</si>
  <si>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</si>
  <si>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</si>
  <si>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</si>
  <si>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</si>
  <si>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</si>
  <si>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</si>
  <si>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</si>
  <si>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</si>
  <si>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</si>
  <si>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</si>
  <si>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</si>
  <si>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</si>
  <si>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</si>
  <si>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</si>
  <si>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</si>
  <si>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</si>
  <si>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</si>
  <si>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</si>
  <si>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</si>
  <si>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</si>
  <si>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</si>
  <si>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</si>
  <si>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</si>
  <si>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</si>
  <si>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</si>
  <si>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</si>
  <si>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</si>
  <si>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</si>
  <si>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</si>
  <si>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</si>
  <si>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</si>
  <si>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</si>
  <si>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</si>
  <si>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</si>
  <si>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</si>
  <si>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</si>
  <si>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</si>
  <si>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</si>
  <si>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</si>
  <si>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</si>
  <si>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</si>
  <si>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</si>
  <si>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</si>
  <si>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</si>
  <si>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</si>
  <si>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</si>
  <si>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</si>
  <si>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</si>
  <si>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</si>
  <si>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</si>
  <si>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</si>
  <si>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</si>
  <si>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</si>
  <si>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</si>
  <si>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</si>
  <si>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</si>
  <si>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</si>
  <si>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</si>
  <si>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</si>
  <si>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</si>
  <si>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</si>
  <si>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</si>
  <si>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</si>
  <si>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</si>
  <si>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</si>
  <si>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</si>
  <si>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</si>
  <si>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</si>
  <si>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</si>
  <si>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</si>
  <si>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</si>
  <si>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</si>
  <si>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</si>
  <si>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</si>
  <si>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</si>
  <si>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</si>
  <si>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</si>
  <si>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</si>
  <si>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</si>
  <si>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</si>
  <si>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</si>
  <si>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</si>
  <si>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</si>
  <si>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</si>
  <si>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</si>
  <si>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</si>
  <si>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</si>
  <si>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</si>
  <si>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</si>
  <si>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</si>
  <si>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</si>
  <si>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</si>
  <si>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</si>
  <si>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</si>
  <si>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</si>
  <si>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</si>
  <si>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</si>
  <si>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</si>
  <si>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</si>
  <si>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</si>
  <si>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</si>
  <si>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</si>
  <si>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</si>
  <si>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</si>
  <si>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</si>
  <si>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</si>
  <si>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</si>
  <si>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</si>
  <si>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</si>
  <si>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</si>
  <si>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</si>
  <si>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</si>
  <si>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</si>
  <si>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</si>
  <si>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</si>
  <si>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</si>
  <si>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</si>
  <si>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</si>
  <si>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</si>
  <si>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</si>
  <si>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</si>
  <si>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</si>
  <si>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</si>
  <si>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</si>
  <si>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</si>
  <si>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</si>
  <si>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</si>
  <si>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</si>
  <si>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</si>
  <si>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</si>
  <si>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</si>
  <si>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</si>
  <si>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</si>
  <si>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</si>
  <si>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</si>
  <si>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</si>
  <si>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</si>
  <si>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</si>
  <si>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</si>
  <si>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</si>
  <si>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</si>
  <si>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</si>
  <si>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</si>
  <si>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</si>
  <si>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</si>
  <si>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</si>
  <si>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</si>
  <si>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</si>
  <si>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</si>
  <si>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</si>
  <si>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</si>
  <si>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</si>
  <si>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</si>
  <si>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</si>
  <si>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</si>
  <si>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</si>
  <si>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</si>
  <si>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</si>
  <si>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</si>
  <si>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</si>
  <si>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</si>
  <si>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</si>
  <si>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</si>
  <si>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</si>
  <si>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</si>
  <si>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</si>
  <si>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</si>
  <si>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</si>
  <si>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</si>
  <si>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</si>
  <si>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</si>
  <si>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</si>
  <si>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</si>
  <si>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</si>
  <si>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</si>
  <si>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</si>
  <si>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</si>
  <si>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</si>
  <si>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</si>
  <si>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</si>
  <si>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</si>
  <si>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</si>
  <si>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</si>
  <si>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</si>
  <si>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</si>
  <si>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</si>
  <si>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</si>
  <si>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</si>
  <si>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</si>
  <si>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</si>
  <si>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</si>
  <si>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</si>
  <si>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</si>
  <si>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</si>
  <si>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</si>
  <si>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</si>
  <si>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</si>
  <si>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</si>
  <si>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</si>
  <si>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</si>
  <si>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</si>
  <si>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</si>
  <si>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</si>
  <si>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</si>
  <si>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</si>
  <si>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</si>
  <si>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</si>
  <si>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</si>
  <si>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</si>
  <si>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</si>
  <si>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</si>
  <si>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</si>
  <si>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</si>
  <si>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</si>
  <si>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</si>
  <si>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</si>
  <si>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</si>
  <si>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</si>
  <si>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</si>
  <si>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</si>
  <si>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</si>
  <si>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</si>
  <si>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</si>
  <si>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</si>
  <si>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</si>
  <si>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</si>
  <si>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</si>
  <si>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</si>
  <si>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</si>
  <si>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</si>
  <si>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</si>
  <si>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</si>
  <si>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</si>
  <si>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</si>
  <si>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</si>
  <si>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</si>
  <si>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</si>
  <si>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</si>
  <si>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</si>
  <si>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</si>
  <si>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</si>
  <si>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</si>
  <si>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</si>
  <si>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</si>
  <si>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</si>
  <si>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</si>
  <si>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</si>
  <si>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</si>
  <si>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</si>
  <si>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</si>
  <si>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</si>
  <si>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</si>
  <si>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</si>
  <si>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</si>
  <si>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</si>
  <si>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</si>
  <si>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</si>
  <si>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</si>
  <si>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</si>
  <si>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</si>
  <si>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</si>
  <si>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</si>
  <si>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</si>
  <si>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</si>
  <si>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</si>
  <si>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</si>
  <si>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</si>
  <si>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</si>
  <si>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</si>
  <si>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</si>
  <si>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</si>
  <si>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</si>
  <si>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</si>
  <si>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</si>
  <si>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</si>
  <si>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</si>
  <si>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</si>
  <si>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</si>
  <si>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</si>
  <si>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</si>
  <si>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</si>
  <si>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</si>
  <si>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</si>
  <si>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</si>
  <si>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</si>
  <si>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</si>
  <si>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</si>
  <si>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</si>
  <si>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</si>
  <si>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</si>
  <si>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</si>
  <si>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</si>
  <si>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</si>
  <si>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</si>
  <si>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</si>
  <si>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</si>
  <si>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</si>
  <si>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</si>
  <si>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</si>
  <si>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</si>
  <si>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</si>
  <si>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</si>
  <si>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</si>
  <si>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</si>
  <si>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</si>
  <si>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</si>
  <si>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</si>
  <si>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</si>
  <si>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</si>
  <si>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</si>
  <si>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</si>
  <si>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</si>
  <si>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</si>
  <si>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</si>
  <si>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</si>
  <si>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</si>
  <si>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</si>
  <si>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</si>
  <si>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</si>
  <si>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</si>
  <si>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</si>
  <si>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</si>
  <si>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</si>
  <si>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</si>
  <si>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</si>
  <si>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</si>
  <si>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</si>
  <si>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</si>
  <si>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</si>
  <si>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</si>
  <si>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</si>
  <si>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</si>
  <si>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</si>
  <si>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</si>
  <si>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</si>
  <si>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</si>
  <si>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</si>
  <si>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</si>
  <si>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</si>
  <si>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</si>
  <si>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</si>
  <si>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</si>
  <si>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</si>
  <si>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</si>
  <si>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</si>
  <si>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</si>
  <si>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</si>
  <si>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</si>
  <si>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</si>
  <si>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</si>
  <si>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</si>
  <si>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</si>
  <si>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</si>
  <si>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</si>
  <si>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</si>
  <si>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</si>
  <si>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</si>
  <si>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</si>
  <si>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</si>
  <si>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</si>
  <si>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</si>
  <si>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</si>
  <si>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</si>
  <si>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</si>
  <si>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</si>
  <si>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</si>
  <si>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</si>
  <si>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</si>
  <si>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</si>
  <si>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</si>
  <si>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</si>
  <si>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</si>
  <si>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</si>
  <si>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</si>
  <si>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</si>
  <si>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</si>
  <si>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</si>
  <si>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</si>
  <si>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</si>
  <si>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</si>
  <si>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</si>
  <si>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</si>
  <si>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</si>
  <si>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</si>
  <si>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</si>
  <si>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</si>
  <si>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</si>
  <si>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</si>
  <si>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</si>
  <si>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</si>
  <si>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</si>
  <si>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</si>
  <si>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</si>
  <si>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</si>
  <si>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</si>
  <si>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</si>
  <si>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</si>
  <si>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</si>
  <si>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</si>
  <si>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</si>
  <si>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</si>
  <si>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</si>
  <si>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</si>
  <si>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</si>
  <si>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</si>
  <si>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</si>
  <si>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</si>
  <si>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</si>
  <si>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</si>
  <si>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</si>
  <si>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</si>
  <si>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</si>
  <si>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</si>
  <si>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</si>
  <si>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</si>
  <si>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</si>
  <si>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</si>
  <si>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</si>
  <si>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</si>
  <si>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</si>
  <si>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</si>
  <si>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</si>
  <si>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</si>
  <si>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</si>
  <si>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</si>
  <si>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</si>
  <si>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</si>
  <si>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</si>
  <si>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</si>
  <si>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</si>
  <si>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</si>
  <si>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</si>
  <si>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</si>
  <si>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</si>
  <si>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</si>
  <si>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</si>
  <si>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</si>
  <si>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</si>
  <si>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</si>
  <si>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</si>
  <si>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</si>
  <si>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</si>
  <si>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</si>
  <si>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</si>
  <si>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</si>
  <si>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</si>
  <si>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</si>
  <si>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</si>
  <si>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</si>
  <si>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</si>
  <si>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</si>
  <si>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</si>
  <si>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</si>
  <si>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</si>
  <si>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</si>
  <si>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</si>
  <si>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</si>
  <si>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</si>
  <si>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</si>
  <si>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</si>
  <si>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</si>
  <si>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</si>
  <si>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</si>
  <si>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</si>
  <si>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</si>
  <si>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</si>
  <si>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</si>
  <si>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</si>
  <si>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</si>
  <si>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</si>
  <si>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</si>
  <si>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</si>
  <si>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</si>
  <si>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</si>
  <si>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</si>
  <si>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</si>
  <si>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</si>
  <si>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</si>
  <si>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</si>
  <si>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</si>
  <si>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</si>
  <si>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</si>
  <si>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</si>
  <si>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</si>
  <si>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</si>
  <si>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</si>
  <si>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</si>
  <si>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</si>
  <si>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</si>
  <si>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</si>
  <si>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</si>
  <si>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</si>
  <si>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</si>
  <si>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</si>
  <si>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</si>
  <si>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</si>
  <si>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</si>
  <si>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</si>
  <si>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</si>
  <si>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</si>
  <si>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</si>
  <si>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</si>
  <si>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</si>
  <si>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</si>
  <si>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</si>
  <si>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</si>
  <si>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</si>
  <si>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</si>
  <si>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</si>
  <si>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</si>
  <si>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</si>
  <si>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</si>
  <si>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</si>
  <si>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</si>
  <si>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</si>
  <si>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</si>
  <si>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</si>
  <si>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</si>
  <si>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</si>
  <si>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</si>
  <si>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</si>
  <si>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</si>
  <si>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</si>
  <si>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</si>
  <si>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</si>
  <si>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</si>
  <si>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</si>
  <si>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</si>
  <si>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</si>
  <si>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</si>
  <si>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</si>
  <si>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</si>
  <si>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</si>
  <si>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</si>
  <si>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</si>
  <si>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</si>
  <si>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</si>
  <si>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</si>
  <si>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</si>
  <si>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</si>
  <si>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</si>
  <si>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</si>
  <si>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</si>
  <si>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</si>
  <si>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</si>
  <si>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</si>
  <si>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</si>
  <si>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</si>
  <si>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</si>
  <si>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</si>
  <si>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</si>
  <si>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</si>
  <si>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</si>
  <si>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</si>
  <si>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</si>
  <si>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</si>
  <si>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</si>
  <si>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</si>
  <si>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</si>
  <si>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</si>
  <si>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</si>
  <si>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</si>
  <si>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</si>
  <si>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</si>
  <si>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</si>
  <si>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</si>
  <si>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</si>
  <si>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</si>
  <si>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</si>
  <si>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</si>
  <si>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</si>
  <si>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</si>
  <si>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</si>
  <si>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</si>
  <si>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</si>
  <si>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</si>
  <si>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</si>
  <si>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</si>
  <si>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</si>
  <si>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</si>
  <si>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</si>
  <si>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</si>
  <si>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</si>
  <si>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</si>
  <si>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</si>
  <si>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</si>
  <si>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</si>
  <si>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</si>
  <si>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</si>
  <si>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</si>
  <si>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</si>
  <si>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</si>
  <si>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</si>
  <si>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</si>
  <si>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</si>
  <si>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</si>
  <si>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</si>
  <si>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</si>
  <si>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</si>
  <si>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</si>
  <si>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</si>
  <si>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</si>
  <si>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</si>
  <si>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</si>
  <si>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</si>
  <si>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</si>
  <si>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</si>
  <si>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</si>
  <si>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</si>
  <si>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</si>
  <si>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</si>
  <si>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</si>
  <si>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</si>
  <si>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</si>
  <si>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</si>
  <si>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</si>
  <si>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</si>
  <si>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</si>
  <si>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</si>
  <si>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</si>
  <si>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</si>
  <si>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</si>
  <si>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</si>
  <si>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</si>
  <si>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</si>
  <si>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</si>
  <si>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</si>
  <si>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</si>
  <si>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</si>
  <si>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</si>
  <si>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</si>
  <si>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</si>
  <si>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</si>
  <si>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</si>
  <si>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</si>
  <si>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</si>
  <si>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</si>
  <si>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</si>
  <si>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</si>
  <si>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</si>
  <si>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</si>
  <si>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</si>
  <si>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</si>
  <si>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</si>
  <si>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</si>
  <si>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</si>
  <si>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</si>
  <si>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</si>
  <si>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</si>
  <si>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</si>
  <si>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</si>
  <si>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</si>
  <si>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</si>
  <si>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</si>
  <si>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</si>
  <si>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</si>
  <si>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</si>
  <si>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</si>
  <si>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</si>
  <si>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</si>
  <si>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</si>
  <si>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</si>
  <si>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</si>
  <si>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</si>
  <si>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</si>
  <si>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</si>
  <si>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</si>
  <si>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</si>
  <si>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</si>
  <si>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</si>
  <si>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</si>
  <si>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</si>
  <si>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</si>
  <si>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</si>
  <si>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</si>
  <si>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</si>
  <si>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</si>
  <si>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</si>
  <si>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</si>
  <si>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</si>
  <si>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</si>
  <si>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</si>
  <si>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</si>
  <si>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</si>
  <si>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</si>
  <si>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</si>
  <si>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</si>
  <si>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</si>
  <si>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</si>
  <si>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</si>
  <si>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</si>
  <si>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</si>
  <si>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</si>
  <si>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</si>
  <si>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</si>
  <si>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</si>
  <si>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</si>
  <si>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</si>
  <si>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</si>
  <si>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</si>
  <si>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</si>
  <si>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</si>
  <si>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</si>
  <si>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</si>
  <si>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</si>
  <si>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</si>
  <si>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</si>
  <si>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</si>
  <si>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</si>
  <si>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</si>
  <si>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</si>
  <si>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</si>
  <si>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</si>
  <si>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</si>
  <si>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</si>
  <si>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</si>
  <si>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</si>
  <si>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</si>
  <si>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</si>
  <si>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</si>
  <si>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</si>
  <si>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</si>
  <si>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</si>
  <si>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</si>
  <si>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</si>
  <si>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</si>
  <si>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</si>
  <si>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</si>
  <si>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</si>
  <si>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</si>
  <si>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</si>
  <si>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</si>
  <si>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</si>
  <si>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</si>
  <si>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</si>
  <si>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</si>
  <si>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</si>
  <si>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</si>
  <si>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</si>
  <si>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</si>
  <si>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</si>
  <si>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</si>
  <si>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</si>
  <si>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</si>
  <si>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</si>
  <si>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</si>
  <si>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</si>
  <si>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</si>
  <si>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</si>
  <si>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</si>
  <si>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</si>
  <si>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</si>
  <si>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</si>
  <si>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</si>
  <si>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</si>
  <si>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</si>
  <si>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</si>
  <si>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</si>
  <si>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</si>
  <si>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</si>
  <si>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</si>
  <si>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</si>
  <si>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</si>
  <si>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</si>
  <si>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</si>
  <si>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</si>
  <si>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</si>
  <si>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</si>
  <si>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</si>
  <si>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</si>
  <si>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</si>
  <si>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</si>
  <si>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</si>
  <si>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</si>
  <si>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</si>
  <si>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</si>
  <si>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</si>
  <si>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</si>
  <si>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</si>
  <si>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</si>
  <si>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</si>
  <si>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</si>
  <si>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</si>
  <si>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</si>
  <si>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</si>
  <si>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</si>
  <si>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</si>
  <si>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</si>
  <si>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</si>
  <si>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</si>
  <si>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</si>
  <si>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</si>
  <si>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</si>
  <si>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</si>
  <si>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</si>
  <si>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</si>
  <si>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</si>
  <si>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</si>
  <si>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</si>
  <si>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</si>
  <si>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</si>
  <si>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</si>
  <si>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</si>
  <si>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</si>
  <si>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</si>
  <si>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</si>
  <si>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</si>
  <si>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</si>
  <si>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</si>
  <si>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</si>
  <si>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</si>
  <si>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</si>
  <si>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</si>
  <si>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</si>
  <si>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</si>
  <si>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</si>
  <si>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</si>
  <si>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</si>
  <si>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</si>
  <si>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</si>
  <si>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</si>
  <si>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</si>
  <si>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</si>
  <si>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</si>
  <si>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</si>
  <si>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</si>
  <si>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</si>
  <si>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</si>
  <si>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</si>
  <si>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</si>
  <si>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</si>
  <si>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</si>
  <si>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</si>
  <si>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</si>
  <si>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</si>
  <si>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</si>
  <si>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</si>
  <si>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</si>
  <si>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</si>
  <si>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</si>
  <si>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</si>
  <si>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</si>
  <si>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</si>
  <si>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</si>
  <si>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</si>
  <si>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</si>
  <si>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</si>
  <si>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</si>
  <si>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</si>
  <si>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</si>
  <si>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</si>
  <si>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</si>
  <si>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</si>
  <si>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</si>
  <si>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</si>
  <si>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</si>
  <si>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</si>
  <si>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</si>
  <si>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</si>
  <si>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</si>
  <si>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</si>
  <si>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</si>
  <si>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</si>
  <si>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</si>
  <si>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</si>
  <si>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</si>
  <si>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</si>
  <si>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</si>
  <si>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</si>
  <si>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</si>
  <si>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</si>
  <si>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</si>
  <si>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</si>
  <si>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</si>
  <si>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</si>
  <si>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</si>
  <si>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</si>
  <si>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</si>
  <si>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</si>
  <si>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</si>
  <si>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</si>
  <si>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</si>
  <si>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</si>
  <si>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</si>
  <si>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</si>
  <si>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</si>
  <si>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</si>
  <si>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</si>
  <si>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</si>
  <si>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</si>
  <si>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</si>
  <si>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</si>
  <si>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</si>
  <si>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</si>
  <si>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</si>
  <si>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</si>
  <si>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</si>
  <si>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</si>
  <si>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</si>
  <si>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</si>
  <si>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</si>
  <si>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</si>
  <si>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</si>
  <si>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</si>
  <si>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</si>
  <si>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</si>
  <si>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</si>
  <si>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</si>
  <si>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</si>
  <si>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</si>
  <si>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</si>
  <si>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</si>
  <si>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</si>
  <si>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</si>
  <si>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</si>
  <si>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</si>
  <si>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</si>
  <si>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</si>
  <si>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</si>
  <si>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</si>
  <si>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</si>
  <si>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</si>
  <si>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</si>
  <si>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</si>
  <si>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</si>
  <si>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</si>
  <si>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</si>
  <si>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</si>
  <si>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</si>
  <si>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</si>
  <si>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</si>
  <si>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</si>
  <si>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</si>
  <si>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</si>
  <si>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</si>
  <si>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</si>
  <si>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</si>
  <si>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</si>
  <si>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</si>
  <si>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</si>
  <si>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</si>
  <si>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</si>
  <si>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</si>
  <si>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</si>
  <si>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</si>
  <si>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</si>
  <si>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</si>
  <si>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</si>
  <si>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</si>
  <si>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</si>
  <si>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</si>
  <si>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</si>
  <si>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</si>
  <si>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</si>
  <si>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</si>
  <si>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</si>
  <si>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</si>
  <si>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</si>
  <si>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</si>
  <si>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</si>
  <si>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</si>
  <si>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</si>
  <si>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</si>
  <si>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</si>
  <si>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</si>
  <si>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</si>
  <si>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</si>
  <si>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</si>
  <si>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</si>
  <si>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</si>
  <si>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</si>
  <si>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</si>
  <si>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</si>
  <si>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</si>
  <si>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</si>
  <si>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</si>
  <si>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</si>
  <si>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</si>
  <si>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</si>
  <si>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</si>
  <si>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</si>
  <si>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</si>
  <si>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</si>
  <si>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</si>
  <si>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</si>
  <si>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</si>
  <si>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</si>
  <si>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</si>
  <si>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</si>
  <si>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</si>
  <si>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</si>
  <si>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</si>
  <si>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</si>
  <si>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</si>
  <si>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</si>
  <si>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</si>
  <si>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</si>
  <si>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</si>
  <si>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</si>
  <si>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</si>
  <si>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</si>
  <si>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</si>
  <si>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</si>
  <si>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</si>
  <si>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</si>
  <si>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</si>
  <si>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</si>
  <si>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</si>
  <si>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</si>
  <si>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</si>
  <si>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</si>
  <si>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</si>
  <si>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</si>
  <si>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</si>
  <si>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</si>
  <si>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</si>
  <si>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</si>
  <si>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</si>
  <si>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</si>
  <si>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</si>
  <si>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</si>
  <si>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</si>
  <si>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</si>
  <si>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</si>
  <si>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</si>
  <si>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</si>
  <si>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</si>
  <si>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</si>
  <si>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</si>
  <si>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</si>
  <si>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</si>
  <si>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</si>
  <si>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</si>
  <si>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</si>
  <si>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</si>
  <si>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</si>
  <si>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</si>
  <si>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</si>
  <si>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</si>
  <si>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</si>
  <si>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</si>
  <si>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</si>
  <si>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</si>
  <si>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</si>
  <si>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</si>
  <si>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</si>
  <si>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</si>
  <si>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</si>
  <si>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</si>
  <si>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</si>
  <si>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</si>
  <si>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</si>
  <si>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</si>
  <si>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</si>
  <si>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</si>
  <si>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</si>
  <si>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</si>
  <si>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</si>
  <si>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</si>
  <si>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</si>
  <si>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</si>
  <si>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</si>
  <si>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</si>
  <si>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</si>
  <si>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</si>
  <si>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</si>
  <si>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</si>
  <si>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</si>
  <si>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</si>
  <si>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</si>
  <si>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</si>
  <si>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</si>
  <si>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</si>
  <si>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</si>
  <si>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</si>
  <si>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</si>
  <si>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</si>
  <si>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</si>
  <si>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</si>
  <si>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</si>
  <si>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</si>
  <si>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</si>
  <si>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</si>
  <si>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</si>
  <si>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</si>
  <si>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</si>
  <si>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</si>
  <si>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</si>
  <si>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</si>
  <si>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</si>
  <si>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</si>
  <si>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</si>
  <si>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</si>
  <si>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</si>
  <si>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</si>
  <si>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</si>
  <si>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</si>
  <si>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</si>
  <si>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</si>
  <si>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</si>
  <si>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</si>
  <si>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</si>
  <si>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</si>
  <si>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</si>
  <si>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</si>
  <si>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</si>
  <si>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</si>
  <si>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</si>
  <si>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</si>
  <si>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</si>
  <si>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</si>
  <si>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</si>
  <si>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</si>
  <si>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</si>
  <si>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</si>
  <si>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</si>
  <si>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</si>
  <si>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</si>
  <si>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</si>
  <si>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</si>
  <si>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</si>
  <si>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</si>
  <si>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</si>
  <si>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</si>
  <si>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</si>
  <si>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</si>
  <si>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</si>
  <si>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</si>
  <si>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</si>
  <si>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</si>
  <si>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</si>
  <si>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</si>
  <si>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</si>
  <si>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</si>
  <si>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</si>
  <si>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</si>
  <si>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</si>
  <si>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</si>
  <si>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</si>
  <si>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</si>
  <si>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</si>
  <si>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</si>
  <si>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</si>
  <si>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</si>
  <si>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</si>
  <si>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</si>
  <si>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</si>
  <si>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</si>
  <si>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</si>
  <si>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</si>
  <si>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</si>
  <si>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</si>
  <si>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</si>
  <si>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</si>
  <si>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</si>
  <si>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</si>
  <si>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</si>
  <si>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</si>
  <si>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</si>
  <si>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</si>
  <si>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</si>
  <si>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</si>
  <si>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</si>
  <si>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</si>
  <si>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</si>
  <si>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</si>
  <si>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</si>
  <si>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</si>
  <si>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</si>
  <si>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</si>
  <si>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</si>
  <si>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</si>
  <si>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</si>
  <si>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</si>
  <si>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</si>
  <si>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</si>
  <si>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</si>
  <si>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</si>
  <si>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</si>
  <si>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</si>
  <si>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</si>
  <si>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</si>
  <si>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</si>
  <si>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</si>
  <si>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</si>
  <si>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</si>
  <si>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</si>
  <si>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</si>
  <si>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</si>
  <si>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</si>
  <si>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</si>
  <si>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</si>
  <si>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</si>
  <si>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</si>
  <si>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</si>
  <si>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</si>
  <si>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</si>
  <si>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</si>
  <si>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</si>
  <si>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</si>
  <si>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</si>
  <si>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</si>
  <si>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</si>
  <si>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</si>
  <si>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</si>
  <si>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</si>
  <si>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</si>
  <si>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</si>
  <si>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</si>
  <si>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</si>
  <si>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</si>
  <si>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</si>
  <si>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</si>
  <si>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</si>
  <si>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</si>
  <si>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</si>
  <si>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</si>
  <si>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</si>
  <si>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</si>
  <si>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</si>
  <si>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</si>
  <si>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</si>
  <si>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</si>
  <si>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</si>
  <si>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</si>
  <si>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</si>
  <si>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</si>
  <si>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</si>
  <si>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</si>
  <si>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</si>
  <si>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</si>
  <si>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</si>
  <si>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</si>
  <si>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</si>
  <si>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</si>
  <si>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</si>
  <si>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</si>
  <si>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</si>
  <si>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</si>
  <si>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</si>
  <si>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</si>
  <si>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</si>
  <si>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</si>
  <si>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</si>
  <si>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</si>
  <si>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</si>
  <si>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</si>
  <si>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</si>
  <si>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</si>
  <si>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</si>
  <si>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</si>
  <si>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</si>
  <si>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</si>
  <si>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</si>
  <si>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</si>
  <si>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</si>
  <si>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</si>
  <si>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</si>
  <si>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</si>
  <si>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</si>
  <si>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</si>
  <si>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</si>
  <si>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</si>
  <si>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</si>
  <si>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</si>
  <si>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</si>
  <si>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</si>
  <si>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</si>
  <si>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</si>
  <si>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</si>
  <si>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</si>
  <si>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</si>
  <si>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</si>
  <si>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</si>
  <si>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</si>
  <si>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</si>
  <si>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</si>
  <si>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</si>
  <si>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</si>
  <si>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</si>
  <si>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</si>
  <si>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</si>
  <si>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</si>
  <si>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</si>
  <si>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</si>
  <si>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</si>
  <si>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</si>
  <si>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</si>
  <si>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</si>
  <si>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</si>
  <si>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</si>
  <si>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</si>
  <si>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</si>
  <si>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</si>
  <si>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</si>
  <si>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</si>
  <si>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</si>
  <si>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</si>
  <si>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</si>
  <si>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</si>
  <si>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</si>
  <si>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</si>
  <si>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</si>
  <si>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</si>
  <si>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</si>
  <si>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</si>
  <si>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</si>
  <si>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</si>
  <si>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</si>
  <si>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</si>
  <si>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</si>
  <si>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</si>
  <si>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</si>
  <si>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</si>
  <si>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</si>
  <si>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</si>
  <si>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</si>
  <si>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</si>
  <si>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</si>
  <si>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</si>
  <si>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</si>
  <si>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</si>
  <si>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</si>
  <si>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</si>
  <si>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</si>
  <si>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</si>
  <si>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</si>
  <si>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</si>
  <si>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</si>
  <si>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</si>
  <si>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</si>
  <si>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</si>
  <si>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</si>
  <si>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</si>
  <si>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</si>
  <si>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</si>
  <si>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</si>
  <si>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</si>
  <si>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</si>
  <si>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</si>
  <si>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</si>
  <si>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</si>
  <si>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</si>
  <si>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</si>
  <si>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</si>
  <si>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</si>
  <si>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</si>
  <si>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</si>
  <si>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</si>
  <si>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</si>
  <si>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</si>
  <si>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</si>
  <si>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</si>
  <si>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</si>
  <si>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</si>
  <si>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</si>
  <si>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</si>
  <si>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</si>
  <si>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</si>
  <si>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</si>
  <si>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</si>
  <si>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</si>
  <si>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</si>
  <si>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</si>
  <si>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</si>
  <si>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</si>
  <si>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</si>
  <si>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</si>
  <si>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</si>
  <si>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</si>
  <si>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</si>
  <si>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</si>
  <si>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</si>
  <si>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</si>
  <si>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</si>
  <si>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</si>
  <si>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</si>
  <si>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</si>
  <si>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</si>
  <si>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</si>
  <si>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</si>
  <si>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</si>
  <si>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</si>
  <si>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</si>
  <si>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</si>
  <si>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</si>
  <si>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</si>
  <si>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</si>
  <si>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</si>
  <si>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</si>
  <si>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</si>
  <si>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</si>
  <si>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</si>
  <si>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</si>
  <si>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</si>
  <si>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</si>
  <si>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</si>
  <si>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</si>
  <si>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</si>
  <si>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</si>
  <si>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</si>
  <si>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</si>
  <si>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</si>
  <si>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</si>
  <si>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</si>
  <si>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</si>
  <si>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</si>
  <si>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</si>
  <si>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</si>
  <si>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</si>
  <si>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</si>
  <si>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</si>
  <si>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</si>
  <si>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</si>
  <si>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</si>
  <si>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</si>
  <si>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</si>
  <si>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</si>
  <si>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</si>
  <si>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</si>
  <si>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</si>
  <si>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</si>
  <si>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</si>
  <si>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</si>
  <si>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</si>
  <si>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</si>
  <si>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</si>
  <si>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</si>
  <si>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</si>
  <si>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</si>
  <si>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</si>
  <si>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</si>
  <si>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</si>
  <si>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</si>
  <si>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</si>
  <si>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</si>
  <si>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</si>
  <si>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</si>
  <si>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</si>
  <si>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</si>
  <si>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</si>
  <si>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</si>
  <si>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</si>
  <si>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</si>
  <si>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</si>
  <si>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</si>
  <si>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</si>
  <si>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</si>
  <si>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</si>
  <si>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</si>
  <si>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</si>
  <si>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</si>
  <si>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</si>
  <si>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</si>
  <si>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</si>
  <si>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</si>
  <si>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</si>
  <si>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</si>
  <si>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</si>
  <si>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</si>
  <si>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</si>
  <si>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</si>
  <si>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</si>
  <si>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</si>
  <si>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</si>
  <si>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</si>
  <si>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</si>
  <si>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</si>
  <si>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</si>
  <si>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</si>
  <si>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</si>
  <si>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</si>
  <si>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</si>
  <si>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</si>
  <si>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</si>
  <si>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</si>
  <si>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</si>
  <si>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</si>
  <si>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</si>
  <si>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</si>
  <si>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</si>
  <si>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</si>
  <si>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</si>
  <si>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</si>
  <si>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</si>
  <si>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</si>
  <si>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</si>
  <si>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</si>
  <si>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</si>
  <si>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</si>
  <si>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</si>
  <si>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</si>
  <si>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</si>
  <si>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</si>
  <si>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</si>
  <si>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</si>
  <si>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</si>
  <si>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</si>
  <si>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</si>
  <si>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</si>
  <si>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</si>
  <si>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</si>
  <si>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</si>
  <si>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</si>
  <si>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</si>
  <si>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</si>
  <si>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</si>
  <si>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</si>
  <si>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</si>
  <si>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</si>
  <si>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</si>
  <si>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</si>
  <si>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</si>
  <si>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</si>
  <si>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</si>
  <si>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</si>
  <si>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</si>
  <si>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</si>
  <si>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</si>
  <si>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</si>
  <si>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</si>
  <si>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</si>
  <si>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</si>
  <si>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</si>
  <si>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</si>
  <si>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</si>
  <si>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</si>
  <si>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</si>
  <si>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</si>
  <si>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</si>
  <si>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</si>
  <si>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</si>
  <si>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</si>
  <si>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</si>
  <si>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</si>
  <si>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</si>
  <si>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</si>
  <si>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</si>
  <si>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</si>
  <si>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</si>
  <si>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</si>
  <si>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</si>
  <si>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</si>
  <si>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</si>
  <si>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</si>
  <si>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</si>
  <si>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</si>
  <si>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</si>
  <si>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</si>
  <si>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</si>
  <si>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</si>
  <si>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</si>
  <si>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</si>
  <si>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</si>
  <si>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</si>
  <si>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</si>
  <si>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</si>
  <si>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</si>
  <si>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</si>
  <si>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</si>
  <si>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</si>
  <si>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</si>
  <si>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</si>
  <si>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</si>
  <si>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</si>
  <si>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</si>
  <si>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</si>
  <si>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</si>
  <si>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</si>
  <si>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</si>
  <si>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</si>
  <si>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</si>
  <si>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</si>
  <si>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</si>
  <si>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</si>
  <si>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</si>
  <si>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</si>
  <si>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</si>
  <si>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</si>
  <si>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</si>
  <si>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</si>
  <si>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</si>
  <si>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</si>
  <si>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</si>
  <si>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</si>
  <si>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</si>
  <si>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</si>
  <si>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</si>
  <si>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</si>
  <si>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</si>
  <si>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</si>
  <si>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</si>
  <si>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</si>
  <si>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</si>
  <si>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</si>
  <si>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</si>
  <si>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</si>
  <si>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</si>
  <si>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</si>
  <si>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</si>
  <si>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</si>
  <si>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</si>
  <si>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</si>
  <si>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</si>
  <si>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</si>
  <si>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</si>
  <si>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</si>
  <si>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</si>
  <si>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</si>
  <si>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</si>
  <si>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</si>
  <si>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</si>
  <si>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</si>
  <si>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</si>
  <si>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</si>
  <si>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</si>
  <si>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</si>
  <si>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</si>
  <si>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</si>
  <si>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</si>
  <si>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</si>
  <si>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</si>
  <si>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</si>
  <si>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</si>
  <si>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</si>
  <si>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</si>
  <si>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</si>
  <si>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</si>
  <si>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</si>
  <si>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</si>
  <si>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</si>
  <si>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</si>
  <si>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</si>
  <si>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</si>
  <si>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</si>
  <si>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</si>
  <si>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</si>
  <si>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</si>
  <si>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</si>
  <si>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</si>
  <si>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</si>
  <si>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</si>
  <si>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</si>
  <si>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</si>
  <si>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</si>
  <si>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</si>
  <si>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</si>
  <si>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</si>
  <si>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</si>
  <si>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</si>
  <si>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</si>
  <si>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</si>
  <si>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</si>
  <si>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</si>
  <si>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</si>
  <si>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</si>
  <si>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</si>
  <si>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</si>
  <si>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</si>
  <si>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</si>
  <si>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</si>
  <si>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</si>
  <si>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</si>
  <si>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</si>
  <si>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</si>
  <si>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</si>
  <si>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</si>
  <si>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</si>
  <si>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</si>
  <si>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</si>
  <si>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</si>
  <si>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</si>
  <si>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</si>
  <si>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</si>
  <si>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</si>
  <si>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</si>
  <si>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</si>
  <si>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</si>
  <si>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</si>
  <si>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</si>
  <si>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</si>
  <si>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</si>
  <si>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</si>
  <si>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</si>
  <si>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</si>
  <si>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</si>
  <si>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</si>
  <si>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</si>
  <si>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</si>
  <si>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</si>
  <si>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</si>
  <si>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</si>
  <si>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</si>
  <si>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</si>
  <si>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</si>
  <si>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</si>
  <si>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</si>
  <si>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</si>
  <si>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</si>
  <si>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</si>
  <si>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</si>
  <si>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</si>
  <si>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</si>
  <si>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</si>
  <si>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</si>
  <si>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</si>
  <si>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</si>
  <si>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</si>
  <si>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</si>
  <si>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</si>
  <si>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</si>
  <si>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</si>
  <si>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</si>
  <si>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</si>
  <si>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</si>
  <si>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</si>
  <si>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</si>
  <si>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</si>
  <si>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</si>
  <si>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</si>
  <si>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</si>
  <si>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</si>
  <si>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</si>
  <si>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</si>
  <si>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</si>
  <si>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</si>
  <si>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</si>
  <si>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</si>
  <si>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</si>
  <si>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</si>
  <si>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</si>
  <si>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</si>
  <si>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</si>
  <si>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</si>
  <si>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</si>
  <si>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</si>
  <si>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</si>
  <si>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</si>
  <si>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</si>
  <si>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</si>
  <si>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</si>
  <si>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</si>
  <si>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</si>
  <si>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</si>
  <si>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</si>
  <si>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</si>
  <si>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</si>
  <si>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</si>
  <si>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</si>
  <si>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</si>
  <si>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</si>
  <si>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</si>
  <si>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</si>
  <si>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</si>
  <si>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</si>
  <si>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</si>
  <si>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</si>
  <si>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</si>
  <si>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</si>
  <si>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</si>
  <si>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</si>
  <si>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</si>
  <si>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</si>
  <si>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</si>
  <si>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</si>
  <si>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</si>
  <si>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</si>
  <si>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</si>
  <si>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</si>
  <si>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</si>
  <si>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</si>
  <si>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</si>
  <si>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</si>
  <si>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</si>
  <si>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</si>
  <si>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</si>
  <si>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</si>
  <si>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</si>
  <si>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</si>
  <si>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</si>
  <si>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</si>
  <si>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</si>
  <si>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</si>
  <si>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</si>
  <si>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</si>
  <si>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</si>
  <si>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</si>
  <si>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</si>
  <si>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</si>
  <si>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</si>
  <si>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</si>
  <si>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</si>
  <si>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</si>
  <si>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</si>
  <si>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</si>
  <si>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</si>
  <si>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</si>
  <si>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</si>
  <si>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</si>
  <si>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</si>
  <si>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</si>
  <si>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</si>
  <si>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</si>
  <si>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</si>
  <si>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</si>
  <si>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</si>
  <si>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</si>
  <si>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</si>
  <si>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</si>
  <si>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</si>
  <si>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</si>
  <si>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</si>
  <si>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</si>
  <si>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</si>
  <si>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</si>
  <si>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</si>
  <si>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</si>
  <si>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</si>
  <si>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</si>
  <si>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</si>
  <si>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</si>
  <si>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</si>
  <si>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</si>
  <si>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</si>
  <si>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</si>
  <si>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</si>
  <si>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</si>
  <si>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</si>
  <si>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</si>
  <si>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</si>
  <si>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</si>
  <si>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</si>
  <si>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</si>
  <si>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</si>
  <si>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</si>
  <si>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</si>
  <si>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</si>
  <si>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</si>
  <si>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</si>
  <si>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</si>
  <si>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</si>
  <si>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</si>
  <si>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</si>
  <si>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</si>
  <si>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</si>
  <si>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</si>
  <si>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</si>
  <si>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</si>
  <si>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</si>
  <si>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</si>
  <si>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</si>
  <si>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</si>
  <si>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</si>
  <si>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</si>
  <si>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</si>
  <si>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</si>
  <si>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</si>
  <si>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</si>
  <si>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</si>
  <si>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</si>
  <si>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</si>
  <si>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</si>
  <si>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</si>
  <si>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</si>
  <si>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</si>
  <si>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</si>
  <si>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</si>
  <si>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</si>
  <si>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</si>
  <si>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</si>
  <si>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</si>
  <si>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</si>
  <si>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</si>
  <si>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</si>
  <si>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</si>
  <si>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</si>
  <si>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</si>
  <si>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</si>
  <si>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</si>
  <si>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</si>
  <si>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</si>
  <si>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</si>
  <si>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</si>
  <si>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</si>
  <si>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</si>
  <si>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</si>
  <si>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</si>
  <si>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</si>
  <si>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</si>
  <si>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</si>
  <si>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</si>
  <si>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</si>
  <si>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</si>
  <si>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</si>
  <si>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</si>
  <si>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</si>
  <si>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</si>
  <si>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</si>
  <si>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</si>
  <si>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</si>
  <si>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</si>
  <si>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</si>
  <si>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</si>
  <si>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</si>
  <si>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</si>
  <si>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</si>
  <si>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</si>
  <si>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</si>
  <si>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</si>
  <si>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</si>
  <si>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</si>
  <si>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</si>
  <si>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</si>
  <si>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</si>
  <si>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</si>
  <si>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</si>
  <si>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</si>
  <si>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</si>
  <si>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</si>
  <si>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</si>
  <si>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</si>
  <si>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</si>
  <si>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</si>
  <si>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</si>
  <si>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</si>
  <si>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</si>
  <si>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</si>
  <si>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</si>
  <si>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</si>
  <si>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</si>
  <si>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</si>
  <si>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</si>
  <si>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</si>
  <si>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</si>
  <si>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</si>
  <si>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</si>
  <si>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</si>
  <si>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</si>
  <si>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</si>
  <si>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</si>
  <si>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</si>
  <si>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</si>
  <si>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</si>
  <si>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</si>
  <si>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</si>
  <si>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</si>
  <si>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</si>
  <si>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</si>
  <si>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</si>
  <si>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</si>
  <si>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</si>
  <si>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</si>
  <si>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</si>
  <si>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</si>
  <si>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</si>
  <si>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</si>
  <si>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</si>
  <si>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</si>
  <si>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</si>
  <si>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</si>
  <si>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</si>
  <si>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</si>
  <si>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</si>
  <si>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</si>
  <si>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</si>
  <si>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</si>
  <si>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</si>
  <si>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</si>
  <si>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</si>
  <si>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</si>
  <si>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</si>
  <si>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</si>
  <si>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</si>
  <si>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</si>
  <si>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</si>
  <si>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</si>
  <si>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</si>
  <si>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</si>
  <si>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</si>
  <si>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</si>
  <si>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</si>
  <si>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</si>
  <si>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</si>
  <si>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</si>
  <si>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</si>
  <si>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</si>
  <si>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</si>
  <si>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</si>
  <si>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</si>
  <si>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</si>
  <si>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</si>
  <si>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</si>
  <si>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</si>
  <si>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</si>
  <si>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</si>
  <si>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</si>
  <si>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</si>
  <si>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</si>
  <si>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</si>
  <si>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</si>
  <si>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</si>
  <si>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</si>
  <si>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</si>
  <si>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</si>
  <si>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</si>
  <si>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</si>
  <si>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</si>
  <si>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</si>
  <si>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</si>
  <si>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</si>
  <si>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</si>
  <si>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</si>
  <si>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</si>
  <si>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</si>
  <si>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</si>
  <si>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</si>
  <si>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</si>
  <si>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</si>
  <si>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</si>
  <si>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</si>
  <si>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</si>
  <si>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</si>
  <si>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</si>
  <si>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</si>
  <si>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</si>
  <si>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</si>
  <si>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</si>
  <si>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</si>
  <si>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</si>
  <si>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</si>
  <si>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</si>
  <si>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</si>
  <si>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</si>
  <si>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</si>
  <si>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</si>
  <si>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</si>
  <si>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</si>
  <si>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</si>
  <si>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</si>
  <si>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</si>
  <si>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</si>
  <si>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</si>
  <si>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</si>
  <si>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</si>
  <si>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</si>
  <si>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</si>
  <si>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</si>
  <si>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</si>
  <si>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</si>
  <si>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</si>
  <si>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</si>
  <si>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</si>
  <si>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</si>
  <si>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</si>
  <si>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</si>
  <si>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</si>
  <si>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</si>
  <si>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</si>
  <si>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</si>
  <si>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</si>
  <si>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</si>
  <si>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</si>
  <si>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</si>
  <si>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</si>
  <si>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</si>
  <si>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</si>
  <si>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</si>
  <si>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</si>
  <si>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</si>
  <si>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</si>
  <si>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</si>
  <si>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</si>
  <si>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</si>
  <si>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</si>
  <si>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</si>
  <si>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</si>
  <si>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</si>
  <si>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</si>
  <si>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</si>
  <si>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</si>
  <si>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</si>
  <si>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</si>
  <si>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</si>
  <si>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</si>
  <si>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</si>
  <si>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</si>
  <si>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</si>
  <si>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</si>
  <si>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</si>
  <si>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</si>
  <si>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</si>
  <si>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</si>
  <si>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</si>
  <si>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</si>
  <si>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</si>
  <si>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</si>
  <si>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</si>
  <si>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</si>
  <si>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</si>
  <si>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</si>
  <si>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</si>
  <si>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</si>
  <si>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</si>
  <si>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</si>
  <si>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</si>
  <si>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</si>
  <si>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</si>
  <si>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</si>
  <si>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</si>
  <si>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</si>
  <si>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</si>
  <si>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</si>
  <si>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</si>
  <si>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</si>
  <si>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</si>
  <si>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</si>
  <si>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</si>
  <si>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</si>
  <si>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</si>
  <si>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</si>
  <si>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</si>
  <si>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</si>
  <si>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</si>
  <si>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</si>
  <si>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</si>
  <si>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</si>
  <si>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</si>
  <si>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</si>
  <si>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</si>
  <si>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</si>
  <si>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</si>
  <si>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</si>
  <si>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</si>
  <si>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</si>
  <si>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</si>
  <si>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</si>
  <si>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</si>
  <si>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</si>
  <si>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</si>
  <si>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</si>
  <si>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</si>
  <si>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</si>
  <si>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</si>
  <si>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</si>
  <si>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</si>
  <si>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</si>
  <si>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</si>
  <si>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</si>
  <si>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</si>
  <si>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</si>
  <si>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</si>
  <si>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</si>
  <si>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</si>
  <si>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</si>
  <si>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</si>
  <si>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</si>
  <si>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</si>
  <si>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</si>
  <si>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</si>
  <si>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</si>
  <si>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</si>
  <si>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</si>
  <si>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</si>
  <si>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</si>
  <si>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</si>
  <si>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</si>
  <si>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</si>
  <si>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</si>
  <si>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</si>
  <si>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</si>
  <si>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</si>
  <si>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</si>
  <si>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</si>
  <si>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</si>
  <si>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</si>
  <si>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</si>
  <si>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</si>
  <si>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</si>
  <si>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</si>
  <si>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</si>
  <si>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</si>
  <si>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</si>
  <si>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</si>
  <si>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</si>
  <si>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</si>
  <si>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</si>
  <si>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</si>
  <si>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</si>
  <si>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</si>
  <si>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</si>
  <si>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</si>
  <si>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</si>
  <si>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</si>
  <si>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</si>
  <si>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</si>
  <si>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</si>
  <si>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</si>
  <si>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</si>
  <si>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</si>
  <si>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</si>
  <si>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</si>
  <si>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</si>
  <si>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</si>
  <si>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</si>
  <si>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</si>
  <si>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</si>
  <si>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</si>
  <si>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</si>
  <si>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</si>
  <si>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</si>
  <si>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</si>
  <si>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</si>
  <si>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</si>
  <si>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</si>
  <si>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</si>
  <si>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</si>
  <si>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</si>
  <si>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</si>
  <si>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</si>
  <si>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</si>
  <si>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</si>
  <si>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</si>
  <si>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</si>
  <si>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</si>
  <si>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</si>
  <si>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</si>
  <si>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</si>
  <si>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</si>
  <si>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</si>
  <si>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</si>
  <si>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</si>
  <si>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</si>
  <si>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</si>
  <si>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</si>
  <si>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</si>
  <si>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</si>
  <si>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</si>
  <si>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</si>
  <si>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</si>
  <si>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</si>
  <si>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</si>
  <si>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</si>
  <si>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</si>
  <si>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</si>
  <si>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</si>
  <si>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</si>
  <si>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</si>
  <si>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</si>
  <si>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</si>
  <si>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</si>
  <si>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</si>
  <si>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</si>
  <si>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</si>
  <si>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</si>
  <si>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</si>
  <si>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</si>
  <si>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</si>
  <si>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</si>
  <si>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</si>
  <si>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</si>
  <si>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</si>
  <si>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</si>
  <si>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</si>
  <si>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</si>
  <si>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</si>
  <si>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</si>
  <si>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</si>
  <si>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</si>
  <si>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</si>
  <si>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</si>
  <si>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</si>
  <si>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</si>
  <si>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</si>
  <si>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</si>
  <si>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</si>
  <si>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</si>
  <si>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</si>
  <si>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</si>
  <si>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</si>
  <si>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</si>
  <si>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</si>
  <si>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</si>
  <si>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</si>
  <si>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</si>
  <si>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</si>
  <si>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</si>
  <si>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</si>
  <si>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</si>
  <si>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</si>
  <si>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</si>
  <si>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</si>
  <si>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</si>
  <si>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</si>
  <si>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</si>
  <si>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</si>
  <si>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</si>
  <si>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</si>
  <si>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</si>
  <si>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</si>
  <si>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</si>
  <si>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</si>
  <si>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</si>
  <si>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</si>
  <si>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</si>
  <si>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</si>
  <si>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</si>
  <si>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</si>
  <si>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</si>
  <si>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</si>
  <si>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</si>
  <si>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</si>
  <si>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</si>
  <si>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</si>
  <si>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</si>
  <si>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</si>
  <si>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</si>
  <si>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</si>
  <si>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</si>
  <si>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</si>
  <si>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</si>
  <si>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</si>
  <si>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</si>
  <si>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</si>
  <si>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</si>
  <si>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</si>
  <si>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</si>
  <si>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</si>
  <si>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</si>
  <si>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</si>
  <si>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</si>
  <si>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</si>
  <si>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</si>
  <si>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</si>
  <si>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</si>
  <si>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</si>
  <si>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</si>
  <si>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</si>
  <si>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</si>
  <si>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</si>
  <si>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</si>
  <si>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</si>
  <si>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</si>
  <si>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</si>
  <si>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</si>
  <si>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</si>
  <si>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</si>
  <si>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</si>
  <si>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</si>
  <si>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</si>
  <si>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</si>
  <si>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</si>
  <si>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</si>
  <si>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</si>
  <si>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</si>
  <si>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</si>
  <si>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</si>
  <si>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</si>
  <si>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</si>
  <si>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</si>
  <si>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</si>
  <si>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</si>
  <si>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</si>
  <si>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</si>
  <si>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</si>
  <si>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</si>
  <si>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</si>
  <si>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</si>
  <si>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</si>
  <si>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</si>
  <si>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</si>
  <si>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</si>
  <si>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</si>
  <si>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</si>
  <si>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</si>
  <si>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</si>
  <si>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</si>
  <si>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</si>
  <si>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</si>
  <si>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</si>
  <si>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</si>
  <si>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</si>
  <si>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</si>
  <si>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</si>
  <si>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</si>
  <si>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</si>
  <si>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</si>
  <si>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</si>
  <si>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</si>
  <si>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</si>
  <si>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</si>
  <si>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</si>
  <si>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</si>
  <si>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</si>
  <si>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</si>
  <si>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</si>
  <si>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</si>
  <si>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</si>
  <si>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</si>
  <si>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</si>
  <si>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</si>
  <si>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</si>
  <si>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</si>
  <si>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</si>
  <si>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</si>
  <si>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</si>
  <si>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</si>
  <si>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</si>
  <si>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</si>
  <si>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</si>
  <si>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</si>
  <si>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</si>
  <si>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</si>
  <si>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</si>
  <si>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</si>
  <si>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</si>
  <si>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</si>
  <si>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</si>
  <si>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</si>
  <si>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</si>
  <si>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</si>
  <si>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</si>
  <si>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</si>
  <si>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</si>
  <si>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</si>
  <si>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</si>
  <si>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</si>
  <si>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</si>
  <si>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</si>
  <si>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</si>
  <si>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</si>
  <si>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</si>
  <si>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</si>
  <si>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</si>
  <si>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</si>
  <si>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</si>
  <si>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</si>
  <si>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</si>
  <si>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</si>
  <si>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</si>
  <si>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</si>
  <si>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</si>
  <si>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</si>
  <si>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</si>
  <si>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</si>
  <si>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</si>
  <si>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</si>
  <si>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</si>
  <si>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</si>
  <si>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</si>
  <si>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</si>
  <si>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</si>
  <si>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</si>
  <si>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</si>
  <si>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</si>
  <si>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</si>
  <si>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</si>
  <si>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</si>
  <si>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</si>
  <si>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</si>
  <si>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</si>
  <si>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</si>
  <si>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</si>
  <si>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</si>
  <si>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</si>
  <si>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</si>
  <si>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</si>
  <si>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</si>
  <si>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</si>
  <si>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</si>
  <si>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</si>
  <si>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</si>
  <si>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</si>
  <si>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</si>
  <si>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</si>
  <si>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</si>
  <si>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</si>
  <si>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</si>
  <si>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</si>
  <si>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</si>
  <si>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</si>
  <si>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</si>
  <si>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</si>
  <si>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</si>
  <si>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</si>
  <si>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</si>
  <si>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</si>
  <si>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</si>
  <si>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</si>
  <si>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</si>
  <si>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</si>
  <si>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</si>
  <si>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</si>
  <si>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</si>
  <si>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</si>
  <si>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</si>
  <si>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</si>
  <si>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</si>
  <si>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</si>
  <si>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</si>
  <si>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</si>
  <si>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</si>
  <si>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</si>
  <si>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</si>
  <si>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</si>
  <si>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</si>
  <si>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</si>
  <si>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</si>
  <si>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</si>
  <si>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</si>
  <si>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</si>
  <si>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</si>
  <si>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</si>
  <si>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</si>
  <si>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</si>
  <si>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</si>
  <si>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</si>
  <si>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</si>
  <si>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</si>
  <si>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</si>
  <si>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</si>
  <si>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</si>
  <si>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</si>
  <si>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</si>
  <si>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</si>
  <si>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</si>
  <si>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</si>
  <si>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</si>
  <si>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</si>
  <si>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</si>
  <si>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</si>
  <si>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</si>
  <si>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</si>
  <si>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</si>
  <si>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</si>
  <si>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</si>
  <si>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</si>
  <si>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</si>
  <si>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</si>
  <si>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</si>
  <si>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</si>
  <si>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</si>
  <si>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</si>
  <si>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</si>
  <si>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</si>
  <si>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</si>
  <si>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</si>
  <si>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</si>
  <si>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</si>
  <si>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</si>
  <si>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</si>
  <si>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</si>
  <si>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</si>
  <si>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</si>
  <si>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</si>
  <si>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</si>
  <si>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</si>
  <si>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</si>
  <si>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</si>
  <si>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</si>
  <si>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</si>
  <si>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</si>
  <si>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</si>
  <si>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</si>
  <si>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</si>
  <si>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</si>
  <si>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</si>
  <si>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</si>
  <si>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</si>
  <si>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</si>
  <si>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</si>
  <si>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</si>
  <si>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</si>
  <si>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</si>
  <si>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</si>
  <si>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</si>
  <si>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</si>
  <si>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</si>
  <si>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</si>
  <si>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</si>
  <si>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</si>
  <si>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</si>
  <si>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</si>
  <si>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</si>
  <si>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</si>
  <si>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</si>
  <si>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</si>
  <si>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</si>
  <si>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</si>
  <si>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</si>
  <si>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</si>
  <si>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</si>
  <si>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</si>
  <si>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</si>
  <si>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</si>
  <si>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</si>
  <si>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</si>
  <si>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</si>
  <si>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</si>
  <si>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</si>
  <si>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</si>
  <si>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</si>
  <si>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</si>
  <si>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</si>
  <si>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</si>
  <si>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</si>
  <si>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</si>
  <si>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</si>
  <si>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</si>
  <si>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</si>
  <si>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</si>
  <si>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</si>
  <si>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</si>
  <si>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</si>
  <si>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</si>
  <si>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</si>
  <si>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</si>
  <si>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</si>
  <si>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</si>
  <si>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</si>
  <si>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</si>
  <si>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</si>
  <si>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</si>
  <si>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</si>
  <si>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</si>
  <si>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</si>
  <si>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</si>
  <si>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</si>
  <si>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</si>
  <si>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</si>
  <si>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</si>
  <si>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</si>
  <si>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</si>
  <si>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</si>
  <si>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</si>
  <si>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</si>
  <si>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</si>
  <si>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</si>
  <si>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</si>
  <si>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</si>
  <si>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</si>
  <si>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</si>
  <si>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</si>
  <si>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</si>
  <si>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</si>
  <si>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</si>
  <si>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</si>
  <si>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</si>
  <si>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</si>
  <si>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</si>
  <si>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</si>
  <si>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</si>
  <si>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</si>
  <si>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</si>
  <si>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</si>
  <si>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</si>
  <si>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</si>
  <si>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</si>
  <si>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</si>
  <si>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</si>
  <si>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</si>
  <si>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</si>
  <si>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</si>
  <si>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</si>
  <si>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</si>
  <si>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</si>
  <si>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</si>
  <si>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</si>
  <si>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</si>
  <si>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</si>
  <si>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</si>
  <si>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</si>
  <si>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</si>
  <si>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</si>
  <si>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</si>
  <si>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</si>
  <si>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</si>
  <si>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</si>
  <si>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</si>
  <si>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</si>
  <si>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</si>
  <si>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</si>
  <si>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</si>
  <si>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</si>
  <si>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</si>
  <si>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</si>
  <si>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</si>
  <si>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</si>
  <si>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</si>
  <si>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</si>
  <si>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</si>
  <si>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</si>
  <si>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</si>
  <si>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</si>
  <si>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</si>
  <si>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</si>
  <si>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</si>
  <si>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</si>
  <si>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</si>
  <si>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</si>
  <si>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</si>
  <si>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</si>
  <si>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</si>
  <si>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</si>
  <si>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</si>
  <si>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</si>
  <si>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</si>
  <si>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</si>
  <si>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</si>
  <si>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</si>
  <si>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</si>
  <si>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</si>
  <si>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</si>
  <si>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</si>
  <si>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</si>
  <si>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</si>
  <si>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</si>
  <si>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</si>
  <si>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</si>
  <si>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</si>
  <si>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</si>
  <si>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</si>
  <si>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</si>
  <si>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</si>
  <si>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</si>
  <si>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</si>
  <si>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</si>
  <si>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</si>
  <si>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</si>
  <si>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</si>
  <si>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</si>
  <si>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</si>
  <si>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</si>
  <si>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</si>
  <si>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</si>
  <si>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</si>
  <si>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</si>
  <si>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</si>
  <si>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</si>
  <si>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</si>
  <si>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</si>
  <si>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</si>
  <si>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</si>
  <si>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</si>
  <si>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</si>
  <si>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</si>
  <si>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</si>
  <si>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</si>
  <si>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</si>
  <si>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</si>
  <si>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</si>
  <si>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</si>
  <si>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</si>
  <si>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</si>
  <si>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</si>
  <si>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</si>
  <si>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</si>
  <si>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</si>
  <si>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</si>
  <si>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</si>
  <si>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</si>
  <si>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</si>
  <si>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</si>
  <si>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</si>
  <si>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</si>
  <si>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</si>
  <si>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</si>
  <si>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</si>
  <si>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</si>
  <si>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</si>
  <si>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</si>
  <si>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</si>
  <si>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</si>
  <si>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</si>
  <si>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</si>
  <si>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</si>
  <si>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</si>
  <si>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</si>
  <si>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</si>
  <si>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</si>
  <si>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</si>
  <si>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</si>
  <si>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</si>
  <si>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</si>
  <si>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</si>
  <si>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</si>
  <si>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</si>
  <si>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</si>
  <si>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</si>
  <si>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</si>
  <si>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</si>
  <si>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</si>
  <si>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</si>
  <si>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</si>
  <si>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</si>
  <si>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</si>
  <si>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</si>
  <si>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</si>
  <si>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</si>
  <si>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</si>
  <si>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</si>
  <si>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</si>
  <si>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</si>
  <si>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</si>
  <si>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</si>
  <si>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</si>
  <si>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</si>
  <si>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</si>
  <si>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</si>
  <si>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</si>
  <si>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</si>
  <si>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</si>
  <si>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</si>
  <si>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</si>
  <si>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</si>
  <si>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</si>
  <si>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</si>
  <si>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</si>
  <si>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</si>
  <si>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</si>
  <si>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</si>
  <si>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</si>
  <si>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</si>
  <si>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</si>
  <si>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</si>
  <si>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</si>
  <si>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</si>
  <si>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</si>
  <si>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</si>
  <si>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</si>
  <si>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</si>
  <si>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</si>
  <si>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</si>
  <si>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</si>
  <si>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</si>
  <si>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</si>
  <si>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</si>
  <si>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</si>
  <si>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</si>
  <si>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</si>
  <si>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</si>
  <si>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</si>
  <si>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</si>
  <si>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</si>
  <si>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</si>
  <si>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</si>
  <si>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</si>
  <si>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</si>
  <si>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</si>
  <si>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</si>
  <si>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</si>
  <si>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</si>
  <si>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</si>
  <si>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</si>
  <si>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</si>
  <si>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</si>
  <si>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</si>
  <si>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</si>
  <si>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</si>
  <si>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</si>
  <si>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</si>
  <si>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</si>
  <si>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</si>
  <si>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</si>
  <si>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</si>
  <si>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</si>
  <si>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</si>
  <si>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</si>
  <si>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</si>
  <si>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</si>
  <si>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</si>
  <si>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</si>
  <si>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</si>
  <si>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</si>
  <si>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</si>
  <si>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</si>
  <si>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</si>
  <si>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</si>
  <si>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</si>
  <si>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</si>
  <si>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</si>
  <si>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</si>
  <si>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</si>
  <si>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</si>
  <si>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</si>
  <si>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</si>
  <si>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</si>
  <si>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</si>
  <si>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</si>
  <si>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</si>
  <si>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</si>
  <si>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</si>
  <si>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</si>
  <si>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</si>
  <si>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</si>
  <si>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</si>
  <si>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</si>
  <si>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</si>
  <si>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</si>
  <si>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</si>
  <si>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</si>
  <si>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</si>
  <si>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</si>
  <si>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</si>
  <si>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</si>
  <si>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</si>
  <si>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</si>
  <si>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</si>
  <si>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</si>
  <si>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</si>
  <si>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</si>
  <si>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</si>
  <si>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</si>
  <si>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</si>
  <si>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</si>
  <si>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</si>
  <si>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</si>
  <si>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</si>
  <si>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</si>
  <si>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</si>
  <si>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</si>
  <si>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</si>
  <si>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</si>
  <si>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</si>
  <si>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</si>
  <si>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</si>
  <si>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</si>
  <si>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</si>
  <si>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</si>
  <si>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</si>
  <si>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</si>
  <si>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</si>
  <si>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</si>
  <si>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</si>
  <si>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</si>
  <si>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</si>
  <si>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</si>
  <si>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</si>
  <si>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</si>
  <si>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</si>
  <si>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</si>
  <si>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</si>
  <si>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</si>
  <si>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</si>
  <si>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</si>
  <si>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</si>
  <si>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</si>
  <si>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</si>
  <si>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</si>
  <si>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</si>
  <si>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</si>
  <si>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</si>
  <si>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</si>
  <si>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</si>
  <si>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</si>
  <si>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</si>
  <si>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</si>
  <si>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</si>
  <si>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</si>
  <si>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</si>
  <si>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</si>
  <si>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</si>
  <si>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</si>
  <si>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</si>
  <si>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</si>
  <si>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</si>
  <si>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</si>
  <si>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</si>
  <si>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</si>
  <si>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</si>
  <si>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</si>
  <si>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</si>
  <si>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</si>
  <si>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</si>
  <si>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</si>
  <si>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</si>
  <si>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</si>
  <si>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</si>
  <si>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</si>
  <si>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</si>
  <si>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</si>
  <si>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</si>
  <si>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</si>
  <si>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</si>
  <si>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</si>
  <si>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</si>
  <si>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</si>
  <si>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</si>
  <si>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</si>
  <si>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</si>
  <si>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</si>
  <si>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</si>
  <si>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</si>
  <si>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</si>
  <si>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</si>
  <si>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</si>
  <si>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</si>
  <si>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</si>
  <si>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</si>
  <si>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</si>
  <si>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</si>
  <si>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</si>
  <si>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</si>
  <si>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</si>
  <si>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</si>
  <si>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</si>
  <si>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</si>
  <si>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</si>
  <si>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</si>
  <si>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</si>
  <si>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</si>
  <si>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</si>
  <si>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</si>
  <si>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</si>
  <si>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</si>
  <si>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</si>
  <si>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</si>
  <si>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</si>
  <si>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</si>
  <si>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</si>
  <si>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</si>
  <si>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</si>
  <si>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</si>
  <si>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</si>
  <si>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</si>
  <si>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</si>
  <si>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</si>
  <si>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</si>
  <si>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</si>
  <si>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</si>
  <si>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</si>
  <si>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</si>
  <si>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</si>
  <si>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</si>
  <si>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</si>
  <si>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</si>
  <si>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</si>
  <si>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</si>
  <si>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</si>
  <si>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</si>
  <si>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</si>
  <si>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</si>
  <si>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</si>
  <si>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</si>
  <si>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</si>
  <si>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</si>
  <si>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</si>
  <si>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</si>
  <si>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</si>
  <si>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</si>
  <si>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</si>
  <si>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</si>
  <si>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</si>
  <si>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</si>
  <si>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</si>
  <si>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</si>
  <si>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</si>
  <si>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</si>
  <si>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</si>
  <si>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</si>
  <si>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</si>
  <si>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</si>
  <si>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</si>
  <si>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</si>
  <si>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</si>
  <si>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</si>
  <si>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</si>
  <si>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</si>
  <si>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</si>
  <si>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</si>
  <si>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</si>
  <si>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</si>
  <si>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</si>
  <si>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</si>
  <si>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</si>
  <si>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</si>
  <si>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</si>
  <si>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</si>
  <si>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</si>
  <si>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</si>
  <si>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</si>
  <si>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</si>
  <si>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</si>
  <si>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</si>
  <si>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</si>
  <si>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</si>
  <si>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</si>
  <si>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</si>
  <si>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</si>
  <si>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</si>
  <si>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</si>
  <si>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</si>
  <si>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</si>
  <si>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</si>
  <si>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</si>
  <si>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</si>
  <si>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</si>
  <si>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</si>
  <si>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</si>
  <si>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</si>
  <si>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</si>
  <si>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</si>
  <si>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</si>
  <si>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</si>
  <si>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</si>
  <si>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</si>
  <si>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</si>
  <si>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</si>
  <si>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</si>
  <si>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</si>
  <si>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</si>
  <si>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</si>
  <si>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</si>
  <si>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</si>
  <si>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</si>
  <si>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</si>
  <si>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</si>
  <si>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</si>
  <si>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</si>
  <si>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</si>
  <si>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</si>
  <si>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</si>
  <si>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</si>
  <si>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</si>
  <si>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</si>
  <si>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</si>
  <si>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</si>
  <si>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</si>
  <si>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</si>
  <si>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</si>
  <si>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</si>
  <si>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</si>
  <si>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</si>
  <si>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</si>
  <si>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</si>
  <si>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</si>
  <si>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</si>
  <si>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</si>
  <si>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</si>
  <si>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</si>
  <si>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</si>
  <si>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</si>
  <si>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</si>
  <si>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</si>
  <si>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</si>
  <si>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</si>
  <si>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</si>
  <si>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</si>
  <si>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</si>
  <si>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</si>
  <si>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</si>
  <si>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</si>
  <si>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</si>
  <si>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</si>
  <si>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</si>
  <si>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</si>
  <si>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</si>
  <si>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</si>
  <si>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</si>
  <si>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</si>
  <si>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</si>
  <si>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</si>
  <si>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</si>
  <si>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</si>
  <si>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</si>
  <si>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</si>
  <si>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</si>
  <si>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</si>
  <si>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</si>
  <si>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</si>
  <si>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</si>
  <si>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</si>
  <si>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</si>
  <si>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</si>
  <si>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</si>
  <si>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</si>
  <si>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</si>
  <si>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</si>
  <si>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</si>
  <si>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</si>
  <si>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</si>
  <si>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</si>
  <si>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</si>
  <si>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</si>
  <si>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</si>
  <si>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</si>
  <si>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</si>
  <si>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</si>
  <si>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</si>
  <si>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</si>
  <si>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</si>
  <si>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</si>
  <si>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</si>
  <si>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</si>
  <si>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</si>
  <si>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</si>
  <si>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</si>
  <si>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</si>
  <si>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</si>
  <si>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</si>
  <si>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</si>
  <si>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</si>
  <si>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</si>
  <si>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</si>
  <si>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</si>
  <si>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</si>
  <si>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</si>
  <si>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</si>
  <si>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</si>
  <si>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</si>
  <si>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</si>
  <si>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</si>
  <si>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</si>
  <si>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</si>
  <si>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</si>
  <si>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</si>
  <si>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</si>
  <si>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</si>
  <si>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</si>
  <si>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</si>
  <si>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</si>
  <si>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</si>
  <si>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</si>
  <si>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</si>
  <si>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</si>
  <si>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</si>
  <si>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</si>
  <si>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</si>
  <si>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</si>
  <si>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</si>
  <si>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</si>
  <si>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</si>
  <si>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</si>
  <si>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</si>
  <si>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</si>
  <si>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</si>
  <si>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</si>
  <si>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</si>
  <si>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</si>
  <si>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</si>
  <si>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</si>
  <si>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</si>
  <si>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</si>
  <si>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</si>
  <si>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</si>
  <si>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</si>
  <si>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</si>
  <si>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</si>
  <si>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</si>
  <si>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</si>
  <si>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</si>
  <si>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</si>
  <si>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</si>
  <si>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</si>
  <si>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</si>
  <si>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</si>
  <si>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</si>
  <si>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</si>
  <si>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</si>
  <si>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</si>
  <si>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</si>
  <si>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</si>
  <si>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</si>
  <si>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</si>
  <si>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</si>
  <si>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</si>
  <si>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</si>
  <si>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</si>
  <si>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</si>
  <si>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</si>
  <si>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</si>
  <si>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</si>
  <si>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</si>
  <si>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</si>
  <si>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</si>
  <si>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</si>
  <si>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</si>
  <si>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</si>
  <si>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</si>
  <si>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</si>
  <si>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</si>
  <si>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</si>
  <si>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</si>
  <si>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</si>
  <si>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</si>
  <si>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</si>
  <si>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</si>
  <si>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</si>
  <si>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</si>
  <si>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</si>
  <si>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</si>
  <si>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</si>
  <si>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</si>
  <si>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</si>
  <si>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</si>
  <si>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</si>
  <si>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</si>
  <si>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</si>
  <si>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</si>
  <si>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</si>
  <si>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</si>
  <si>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</si>
  <si>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</si>
  <si>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</si>
  <si>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</si>
  <si>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</si>
  <si>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</si>
  <si>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</si>
  <si>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</si>
  <si>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</si>
  <si>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</si>
  <si>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</si>
  <si>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</si>
  <si>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</si>
  <si>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</si>
  <si>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</si>
  <si>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</si>
  <si>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</si>
  <si>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</si>
  <si>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</si>
  <si>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</si>
  <si>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</si>
  <si>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</si>
  <si>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</si>
  <si>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</si>
  <si>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</si>
  <si>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</si>
  <si>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</si>
  <si>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</si>
  <si>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</si>
  <si>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</si>
  <si>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</si>
  <si>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</si>
  <si>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</si>
  <si>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</si>
  <si>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</si>
  <si>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</si>
  <si>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</si>
  <si>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</si>
  <si>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</si>
  <si>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</si>
  <si>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</si>
  <si>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</si>
  <si>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</si>
  <si>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</si>
  <si>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</si>
  <si>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</si>
  <si>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</si>
  <si>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</si>
  <si>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</si>
  <si>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</si>
  <si>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</si>
  <si>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</si>
  <si>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</si>
  <si>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</si>
  <si>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</si>
  <si>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</si>
  <si>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</si>
  <si>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</si>
  <si>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</si>
  <si>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</si>
  <si>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</si>
  <si>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</si>
  <si>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</si>
  <si>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</si>
  <si>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</si>
  <si>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</si>
  <si>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</si>
  <si>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</si>
  <si>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</si>
  <si>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</si>
  <si>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</si>
  <si>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</si>
  <si>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</si>
  <si>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</si>
  <si>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</si>
  <si>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</si>
  <si>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</si>
  <si>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</si>
  <si>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</si>
  <si>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</si>
  <si>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</si>
  <si>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</si>
  <si>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</si>
  <si>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</si>
  <si>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</si>
  <si>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</si>
  <si>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</si>
  <si>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</si>
  <si>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</si>
  <si>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</si>
  <si>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</si>
  <si>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</si>
  <si>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</si>
  <si>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</si>
  <si>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</si>
  <si>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</si>
  <si>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</si>
  <si>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</si>
  <si>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</si>
  <si>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</si>
  <si>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</si>
  <si>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</si>
  <si>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</si>
  <si>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</si>
  <si>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</si>
  <si>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</si>
  <si>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</si>
  <si>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</si>
  <si>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</si>
  <si>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</si>
  <si>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</si>
  <si>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</si>
  <si>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</si>
  <si>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</si>
  <si>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</si>
  <si>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</si>
  <si>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</si>
  <si>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</si>
  <si>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</si>
  <si>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</si>
  <si>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</si>
  <si>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</si>
  <si>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</si>
  <si>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</si>
  <si>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</si>
  <si>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</si>
  <si>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</si>
  <si>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</si>
  <si>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</si>
  <si>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</si>
  <si>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</si>
  <si>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</si>
  <si>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</si>
  <si>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</si>
  <si>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</si>
  <si>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</si>
  <si>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</si>
  <si>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</si>
  <si>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</si>
  <si>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</si>
  <si>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</si>
  <si>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</si>
  <si>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</si>
  <si>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</si>
  <si>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</si>
  <si>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</si>
  <si>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</si>
  <si>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</si>
  <si>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</si>
  <si>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</si>
  <si>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</si>
  <si>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</si>
  <si>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</si>
  <si>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</si>
  <si>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</si>
  <si>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</si>
  <si>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</si>
  <si>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</si>
  <si>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</si>
  <si>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</si>
  <si>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</si>
  <si>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</si>
  <si>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</si>
  <si>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</si>
  <si>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</si>
  <si>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</si>
  <si>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</si>
  <si>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</si>
  <si>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</si>
  <si>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</si>
  <si>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</si>
  <si>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</si>
  <si>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</si>
  <si>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</si>
  <si>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</si>
  <si>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</si>
  <si>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</si>
  <si>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</si>
  <si>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</si>
  <si>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</si>
  <si>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</si>
  <si>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</si>
  <si>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</si>
  <si>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</si>
  <si>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</si>
  <si>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</si>
  <si>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</si>
  <si>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</si>
  <si>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</si>
  <si>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</si>
  <si>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</si>
  <si>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</si>
  <si>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</si>
  <si>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</si>
  <si>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</si>
  <si>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</si>
  <si>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</si>
  <si>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</si>
  <si>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</si>
  <si>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</si>
  <si>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</si>
  <si>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</si>
  <si>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</si>
  <si>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</si>
  <si>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</si>
  <si>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</si>
  <si>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</si>
  <si>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</si>
  <si>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</si>
  <si>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</si>
  <si>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</si>
  <si>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</si>
  <si>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</si>
  <si>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</si>
  <si>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</si>
  <si>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</si>
  <si>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</si>
  <si>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</si>
  <si>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</si>
  <si>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</si>
  <si>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</si>
  <si>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</si>
  <si>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</si>
  <si>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</si>
  <si>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</si>
  <si>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</si>
  <si>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</si>
  <si>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</si>
  <si>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</si>
  <si>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</si>
  <si>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</si>
  <si>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</si>
  <si>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</si>
  <si>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</si>
  <si>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</si>
  <si>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</si>
  <si>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</si>
  <si>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</si>
  <si>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</si>
  <si>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</si>
  <si>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</si>
  <si>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</si>
  <si>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</si>
  <si>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</si>
  <si>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</si>
  <si>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</si>
  <si>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</si>
  <si>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</si>
  <si>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</si>
  <si>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</si>
  <si>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</si>
  <si>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</si>
  <si>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</si>
  <si>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</si>
  <si>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</si>
  <si>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</si>
  <si>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</si>
  <si>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</si>
  <si>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</si>
  <si>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</si>
  <si>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</si>
  <si>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</si>
  <si>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</si>
  <si>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</si>
  <si>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</si>
  <si>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</si>
  <si>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</si>
  <si>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</si>
  <si>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</si>
  <si>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</si>
  <si>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</si>
  <si>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</si>
  <si>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</si>
  <si>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</si>
  <si>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</si>
  <si>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</si>
  <si>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</si>
  <si>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</si>
  <si>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</si>
  <si>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</si>
  <si>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</si>
  <si>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</si>
  <si>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</si>
  <si>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</si>
  <si>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</si>
  <si>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</si>
  <si>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</si>
  <si>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</si>
  <si>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</si>
  <si>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</si>
  <si>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</si>
  <si>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</si>
  <si>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</si>
  <si>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</si>
  <si>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</si>
  <si>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</si>
  <si>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</si>
  <si>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</si>
  <si>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</si>
  <si>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</si>
  <si>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</si>
  <si>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</si>
  <si>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</si>
  <si>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</si>
  <si>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</si>
  <si>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</si>
  <si>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</si>
  <si>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</si>
  <si>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</si>
  <si>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</si>
  <si>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</si>
  <si>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</si>
  <si>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</si>
  <si>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</si>
  <si>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</si>
  <si>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</si>
  <si>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</si>
  <si>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</si>
  <si>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</si>
  <si>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</si>
  <si>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</si>
  <si>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</si>
  <si>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</si>
  <si>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</si>
  <si>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</si>
  <si>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</si>
  <si>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</si>
  <si>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</si>
  <si>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</si>
  <si>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</si>
  <si>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</si>
  <si>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</si>
  <si>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</si>
  <si>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</si>
  <si>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</si>
  <si>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</si>
  <si>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</si>
  <si>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</si>
  <si>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</si>
  <si>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</si>
  <si>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</si>
  <si>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</si>
  <si>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</si>
  <si>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</si>
  <si>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</si>
  <si>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</si>
  <si>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</si>
  <si>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</si>
  <si>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</si>
  <si>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</si>
  <si>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</si>
  <si>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</si>
  <si>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</si>
  <si>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</si>
  <si>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</si>
  <si>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</si>
  <si>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</si>
  <si>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</si>
  <si>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</si>
  <si>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</si>
  <si>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</si>
  <si>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</si>
  <si>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</si>
  <si>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</si>
  <si>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</si>
  <si>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</si>
  <si>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</si>
  <si>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</si>
  <si>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</si>
  <si>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</si>
  <si>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</si>
  <si>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</si>
  <si>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</si>
  <si>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</si>
  <si>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</si>
  <si>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</si>
  <si>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</si>
  <si>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</si>
  <si>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</si>
  <si>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</si>
  <si>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</si>
  <si>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</si>
  <si>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</si>
  <si>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</si>
  <si>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</si>
  <si>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</si>
  <si>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</si>
  <si>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</si>
  <si>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</si>
  <si>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</si>
  <si>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</si>
  <si>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</si>
  <si>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</si>
  <si>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</si>
  <si>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</si>
  <si>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</si>
  <si>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</si>
  <si>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</si>
  <si>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</si>
  <si>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</si>
  <si>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</si>
  <si>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</si>
  <si>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</si>
  <si>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</si>
  <si>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</si>
  <si>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</si>
  <si>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</si>
  <si>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</si>
  <si>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</si>
  <si>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</si>
  <si>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</si>
  <si>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</si>
  <si>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</si>
  <si>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</si>
  <si>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</si>
  <si>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</si>
  <si>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</si>
  <si>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</si>
  <si>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</si>
  <si>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</si>
  <si>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</si>
  <si>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</si>
  <si>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</si>
  <si>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</si>
  <si>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</si>
  <si>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</si>
  <si>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</si>
  <si>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</si>
  <si>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</si>
  <si>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</si>
  <si>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</si>
  <si>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</si>
  <si>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</si>
  <si>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</si>
  <si>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</si>
  <si>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</si>
  <si>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</si>
  <si>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</si>
  <si>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</si>
  <si>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</si>
  <si>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</si>
  <si>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</si>
  <si>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</si>
  <si>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</si>
  <si>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</si>
  <si>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</si>
  <si>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</si>
  <si>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</si>
  <si>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</si>
  <si>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</si>
  <si>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</si>
  <si>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</si>
  <si>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</si>
  <si>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</si>
  <si>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</si>
  <si>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</si>
  <si>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</si>
  <si>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</si>
  <si>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</si>
  <si>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</si>
  <si>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</si>
  <si>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</si>
  <si>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</si>
  <si>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</si>
  <si>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</si>
  <si>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</si>
  <si>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</si>
  <si>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</si>
  <si>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</si>
  <si>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</si>
  <si>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</si>
  <si>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</si>
  <si>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</si>
  <si>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</si>
  <si>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</si>
  <si>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</si>
  <si>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</si>
  <si>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</si>
  <si>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</si>
  <si>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</si>
  <si>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</si>
  <si>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</si>
  <si>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</si>
  <si>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</si>
  <si>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</si>
  <si>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</si>
  <si>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</si>
  <si>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</si>
  <si>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</si>
  <si>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</si>
  <si>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</si>
  <si>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</si>
  <si>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</si>
  <si>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</si>
  <si>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</si>
  <si>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</si>
  <si>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</si>
  <si>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</si>
  <si>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</si>
  <si>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</si>
  <si>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</si>
  <si>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</si>
  <si>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</si>
  <si>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</si>
  <si>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</si>
  <si>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</si>
  <si>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</si>
  <si>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</si>
  <si>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</si>
  <si>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</si>
  <si>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</si>
  <si>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</si>
  <si>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</si>
  <si>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</si>
  <si>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</si>
  <si>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</si>
  <si>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</si>
  <si>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</si>
  <si>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</si>
  <si>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</si>
  <si>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</si>
  <si>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</si>
  <si>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</si>
  <si>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</si>
  <si>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</si>
  <si>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</si>
  <si>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</si>
  <si>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</si>
  <si>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</si>
  <si>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</si>
  <si>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</si>
  <si>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</si>
  <si>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</si>
  <si>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</si>
  <si>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</si>
  <si>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</si>
  <si>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</si>
  <si>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</si>
  <si>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</si>
  <si>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</si>
  <si>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</si>
  <si>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</si>
  <si>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</si>
  <si>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</si>
  <si>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</si>
  <si>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</si>
  <si>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</si>
  <si>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</si>
  <si>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</si>
  <si>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</si>
  <si>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</si>
  <si>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</si>
  <si>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</si>
  <si>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</si>
  <si>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</si>
  <si>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</si>
  <si>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</si>
  <si>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</si>
  <si>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</si>
  <si>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</si>
  <si>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</si>
  <si>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</si>
  <si>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</si>
  <si>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</si>
  <si>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</si>
  <si>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</si>
  <si>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</si>
  <si>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</si>
  <si>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</si>
  <si>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</si>
  <si>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</si>
  <si>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</si>
  <si>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</si>
  <si>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</si>
  <si>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</si>
  <si>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</si>
  <si>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</si>
  <si>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</si>
  <si>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</si>
  <si>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</si>
  <si>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</si>
  <si>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</si>
  <si>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</si>
  <si>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</si>
  <si>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</si>
  <si>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</si>
  <si>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</si>
  <si>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</si>
  <si>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</si>
  <si>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</si>
  <si>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</si>
  <si>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</si>
  <si>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</si>
  <si>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</si>
  <si>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</si>
  <si>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</si>
  <si>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</si>
  <si>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</si>
  <si>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</si>
  <si>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</si>
  <si>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</si>
  <si>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</si>
  <si>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</si>
  <si>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</si>
  <si>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</si>
  <si>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</si>
  <si>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</si>
  <si>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</si>
  <si>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</si>
  <si>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</si>
  <si>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</si>
  <si>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</si>
  <si>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</si>
  <si>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</si>
  <si>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</si>
  <si>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</si>
  <si>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</si>
  <si>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</si>
  <si>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</si>
  <si>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</si>
  <si>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</si>
  <si>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</si>
  <si>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</si>
  <si>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</si>
  <si>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</si>
  <si>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</si>
  <si>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</si>
  <si>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</si>
  <si>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</si>
  <si>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</si>
  <si>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</si>
  <si>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</si>
  <si>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</si>
  <si>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</si>
  <si>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</si>
  <si>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</si>
  <si>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</si>
  <si>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</si>
  <si>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</si>
  <si>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</si>
  <si>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</si>
  <si>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</si>
  <si>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</si>
  <si>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</si>
  <si>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</si>
  <si>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</si>
  <si>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</si>
  <si>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</si>
  <si>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</si>
  <si>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</si>
  <si>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</si>
  <si>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</si>
  <si>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</si>
  <si>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</si>
  <si>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</si>
  <si>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</si>
  <si>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</si>
  <si>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</si>
  <si>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</si>
  <si>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</si>
  <si>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</si>
  <si>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</si>
  <si>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</si>
  <si>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</si>
  <si>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</si>
  <si>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</si>
  <si>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</si>
  <si>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</si>
  <si>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</si>
  <si>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</si>
  <si>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</si>
  <si>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</si>
  <si>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</si>
  <si>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</si>
  <si>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</si>
  <si>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</si>
  <si>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</si>
  <si>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</si>
  <si>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</si>
  <si>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</si>
  <si>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</si>
  <si>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</si>
  <si>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</si>
  <si>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</si>
  <si>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</si>
  <si>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</si>
  <si>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</si>
  <si>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</si>
  <si>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</si>
  <si>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</si>
  <si>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</si>
  <si>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</si>
  <si>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</si>
  <si>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</si>
  <si>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</si>
  <si>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</si>
  <si>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</si>
  <si>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</si>
  <si>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</si>
  <si>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</si>
  <si>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</si>
  <si>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</si>
  <si>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</si>
  <si>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</si>
  <si>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</si>
  <si>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</si>
  <si>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</si>
  <si>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</si>
  <si>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</si>
  <si>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</si>
  <si>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</si>
  <si>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</si>
  <si>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</si>
  <si>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</si>
  <si>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</si>
  <si>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</si>
  <si>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</si>
  <si>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</si>
  <si>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</si>
  <si>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</si>
  <si>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</si>
  <si>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</si>
  <si>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</si>
  <si>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</si>
  <si>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</si>
  <si>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</si>
  <si>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</si>
  <si>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</si>
  <si>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</si>
  <si>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</si>
  <si>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</si>
  <si>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</si>
  <si>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</si>
  <si>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</si>
  <si>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</si>
  <si>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</si>
  <si>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</si>
  <si>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</si>
  <si>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</si>
  <si>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</si>
  <si>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</si>
  <si>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</si>
  <si>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</si>
  <si>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</si>
  <si>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</si>
  <si>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</si>
  <si>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</si>
  <si>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</si>
  <si>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</si>
  <si>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</si>
  <si>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</si>
  <si>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</si>
  <si>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</si>
  <si>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</si>
  <si>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</si>
  <si>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</si>
  <si>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</si>
  <si>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</si>
  <si>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</si>
  <si>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</si>
  <si>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</si>
  <si>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</si>
  <si>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</si>
  <si>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</si>
  <si>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</si>
  <si>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</si>
  <si>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</si>
  <si>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</si>
  <si>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</si>
  <si>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</si>
  <si>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</si>
  <si>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</si>
  <si>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</si>
  <si>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</si>
  <si>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</si>
  <si>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</si>
  <si>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</si>
  <si>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</si>
  <si>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</si>
  <si>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</si>
  <si>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</si>
  <si>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</si>
  <si>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</si>
  <si>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</si>
  <si>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</si>
  <si>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</si>
  <si>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</si>
  <si>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</si>
  <si>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</si>
  <si>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</si>
  <si>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</si>
  <si>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</si>
  <si>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</si>
  <si>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</si>
  <si>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</si>
  <si>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</si>
  <si>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</si>
  <si>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</si>
  <si>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</si>
  <si>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</si>
  <si>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</si>
  <si>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</si>
  <si>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</si>
  <si>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</si>
  <si>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</si>
  <si>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</si>
  <si>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</si>
  <si>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</si>
  <si>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</si>
  <si>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</si>
  <si>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</si>
  <si>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</si>
  <si>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</si>
  <si>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</si>
  <si>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</si>
  <si>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</si>
  <si>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</si>
  <si>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</si>
  <si>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</si>
  <si>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</si>
  <si>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</si>
  <si>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</si>
  <si>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</si>
  <si>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</si>
  <si>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</si>
  <si>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</si>
  <si>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</si>
  <si>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</si>
  <si>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</si>
  <si>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</si>
  <si>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</si>
  <si>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</si>
  <si>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</si>
  <si>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</si>
  <si>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</si>
  <si>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</si>
  <si>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</si>
  <si>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</si>
  <si>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</si>
  <si>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</si>
  <si>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</si>
  <si>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</si>
  <si>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</si>
  <si>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</si>
  <si>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</si>
  <si>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</si>
  <si>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</si>
  <si>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</si>
  <si>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</si>
  <si>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</si>
  <si>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</si>
  <si>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</si>
  <si>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</si>
  <si>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</si>
  <si>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</si>
  <si>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</si>
  <si>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</si>
  <si>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</si>
  <si>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</si>
  <si>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</si>
  <si>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</si>
  <si>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</si>
  <si>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</si>
  <si>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</si>
  <si>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</si>
  <si>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</si>
  <si>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</si>
  <si>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</si>
  <si>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</si>
  <si>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</si>
  <si>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</si>
  <si>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</si>
  <si>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</si>
  <si>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</si>
  <si>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</si>
  <si>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</si>
  <si>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</si>
  <si>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</si>
  <si>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</si>
  <si>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</si>
  <si>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</si>
  <si>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</si>
  <si>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</si>
  <si>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</si>
  <si>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</si>
  <si>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</si>
  <si>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</si>
  <si>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</si>
  <si>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</si>
  <si>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</si>
  <si>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</si>
  <si>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</si>
  <si>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</si>
  <si>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</si>
  <si>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</si>
  <si>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</si>
  <si>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</si>
  <si>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</si>
  <si>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</si>
  <si>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</si>
  <si>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</si>
  <si>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</si>
  <si>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</si>
  <si>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</si>
  <si>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</si>
  <si>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</si>
  <si>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</si>
  <si>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</si>
  <si>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</si>
  <si>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</si>
  <si>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</si>
  <si>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</si>
  <si>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</si>
  <si>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</si>
  <si>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</si>
  <si>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</si>
  <si>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</si>
  <si>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</si>
  <si>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</si>
  <si>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</si>
  <si>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</si>
  <si>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</si>
  <si>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</si>
  <si>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</si>
  <si>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</si>
  <si>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</si>
  <si>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</si>
  <si>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</si>
  <si>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</si>
  <si>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</si>
  <si>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</si>
  <si>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</si>
  <si>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</si>
  <si>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</si>
  <si>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</si>
  <si>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</si>
  <si>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</si>
  <si>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</si>
  <si>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</si>
  <si>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</si>
  <si>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</si>
  <si>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</si>
  <si>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</si>
  <si>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</si>
  <si>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</si>
  <si>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</si>
  <si>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</si>
  <si>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</si>
  <si>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</si>
  <si>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</si>
  <si>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</si>
  <si>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</si>
  <si>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</si>
  <si>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</si>
  <si>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</si>
  <si>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</si>
  <si>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</si>
  <si>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</si>
  <si>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</si>
  <si>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</si>
  <si>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</si>
  <si>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</si>
  <si>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</si>
  <si>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</si>
  <si>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</si>
  <si>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</si>
  <si>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</si>
  <si>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</si>
  <si>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</si>
  <si>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</si>
  <si>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</si>
  <si>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</si>
  <si>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</si>
  <si>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</si>
  <si>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</si>
  <si>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</si>
  <si>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</si>
  <si>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</si>
  <si>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</si>
  <si>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</si>
  <si>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</si>
  <si>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</si>
  <si>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</si>
  <si>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</si>
  <si>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</si>
  <si>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</si>
  <si>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</si>
  <si>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</si>
  <si>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</si>
  <si>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</si>
  <si>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</si>
  <si>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</si>
  <si>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</si>
  <si>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</si>
  <si>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</si>
  <si>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</si>
  <si>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</si>
  <si>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</si>
  <si>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</si>
  <si>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</si>
  <si>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</si>
  <si>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</si>
  <si>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</si>
  <si>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</si>
  <si>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</si>
  <si>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</si>
  <si>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</si>
  <si>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</si>
  <si>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</si>
  <si>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</si>
  <si>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</si>
  <si>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</si>
  <si>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</si>
  <si>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</si>
  <si>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</si>
  <si>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</si>
  <si>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</si>
  <si>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</si>
  <si>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</si>
  <si>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</si>
  <si>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</si>
  <si>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</si>
  <si>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</si>
  <si>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</si>
  <si>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</si>
  <si>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</si>
  <si>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</si>
  <si>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</si>
  <si>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</si>
  <si>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</si>
  <si>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</si>
  <si>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</si>
  <si>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</si>
  <si>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</si>
  <si>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</si>
  <si>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</si>
  <si>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</si>
  <si>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</si>
  <si>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</si>
  <si>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</si>
  <si>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</si>
  <si>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</si>
  <si>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</si>
  <si>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</si>
  <si>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</si>
  <si>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</si>
  <si>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</si>
  <si>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</si>
  <si>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</si>
  <si>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</si>
  <si>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</si>
  <si>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</si>
  <si>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</si>
  <si>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</si>
  <si>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</si>
  <si>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</si>
  <si>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</si>
  <si>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</si>
  <si>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</si>
  <si>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</si>
  <si>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</si>
  <si>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</si>
  <si>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</si>
  <si>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</si>
  <si>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</si>
  <si>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</si>
  <si>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</si>
  <si>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</si>
  <si>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</si>
  <si>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</si>
  <si>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</si>
  <si>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</si>
  <si>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</si>
  <si>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</si>
  <si>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</si>
  <si>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</si>
  <si>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</si>
  <si>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</si>
  <si>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</si>
  <si>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</si>
  <si>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</si>
  <si>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</si>
  <si>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</si>
  <si>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</si>
  <si>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</si>
  <si>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</si>
  <si>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</si>
  <si>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</si>
  <si>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</si>
  <si>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</si>
  <si>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</si>
  <si>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</si>
  <si>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</si>
  <si>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</si>
  <si>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</si>
  <si>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</si>
  <si>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</si>
  <si>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</si>
  <si>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</si>
  <si>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</si>
  <si>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</si>
  <si>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</si>
  <si>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</si>
  <si>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</si>
  <si>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</si>
  <si>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</si>
  <si>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</si>
  <si>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</si>
  <si>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</si>
  <si>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</si>
  <si>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</si>
  <si>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</si>
  <si>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</si>
  <si>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</si>
  <si>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</si>
  <si>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</si>
  <si>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</si>
  <si>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</si>
  <si>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</si>
  <si>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</si>
  <si>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</si>
  <si>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</si>
  <si>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</si>
  <si>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</si>
  <si>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</si>
  <si>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</si>
  <si>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</si>
  <si>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</si>
  <si>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</si>
  <si>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</si>
  <si>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</si>
  <si>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</si>
  <si>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</si>
  <si>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</si>
  <si>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</si>
  <si>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</si>
  <si>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</si>
  <si>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</si>
  <si>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</si>
  <si>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</si>
  <si>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</si>
  <si>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</si>
  <si>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</si>
  <si>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</si>
  <si>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</si>
  <si>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</si>
  <si>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</si>
  <si>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</si>
  <si>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</si>
  <si>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</si>
  <si>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</si>
  <si>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</si>
  <si>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</si>
  <si>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</si>
  <si>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</si>
  <si>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</si>
  <si>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</si>
  <si>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</si>
  <si>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</si>
  <si>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</si>
  <si>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</si>
  <si>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</si>
  <si>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</si>
  <si>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</si>
  <si>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</si>
  <si>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</si>
  <si>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</si>
  <si>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</si>
  <si>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</si>
  <si>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</si>
  <si>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</si>
  <si>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</si>
  <si>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</si>
  <si>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</si>
  <si>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</si>
  <si>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</si>
  <si>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</si>
  <si>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</si>
  <si>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</si>
  <si>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</si>
  <si>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</si>
  <si>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</si>
  <si>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</si>
  <si>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</si>
  <si>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</si>
  <si>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</si>
  <si>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</si>
  <si>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</si>
  <si>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</si>
  <si>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</si>
  <si>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</si>
  <si>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</si>
  <si>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</si>
  <si>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</si>
  <si>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</si>
  <si>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</si>
  <si>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</si>
  <si>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</si>
  <si>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</si>
  <si>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</si>
  <si>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</si>
  <si>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</si>
  <si>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</si>
  <si>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</si>
  <si>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</si>
  <si>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</si>
  <si>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</si>
  <si>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</si>
  <si>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</si>
  <si>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</si>
  <si>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</si>
  <si>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</si>
  <si>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</si>
  <si>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</si>
  <si>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</si>
  <si>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</si>
  <si>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</si>
  <si>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</si>
  <si>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</si>
  <si>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</si>
  <si>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</si>
  <si>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</si>
  <si>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</si>
  <si>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</si>
  <si>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</si>
  <si>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</si>
  <si>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</si>
  <si>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</si>
  <si>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</si>
  <si>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</si>
  <si>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</si>
  <si>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</si>
  <si>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</si>
  <si>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</si>
  <si>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</si>
  <si>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</si>
  <si>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</si>
  <si>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</si>
  <si>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</si>
  <si>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</si>
  <si>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</si>
  <si>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</si>
  <si>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</si>
  <si>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</si>
  <si>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</si>
  <si>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</si>
  <si>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</si>
  <si>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</si>
  <si>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</si>
  <si>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</si>
  <si>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</si>
  <si>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</si>
  <si>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</si>
  <si>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</si>
  <si>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</si>
  <si>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</si>
  <si>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</si>
  <si>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</si>
  <si>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</si>
  <si>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</si>
  <si>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</si>
  <si>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</si>
  <si>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</si>
  <si>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</si>
  <si>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</si>
  <si>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</si>
  <si>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</si>
  <si>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</si>
  <si>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</si>
  <si>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</si>
  <si>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</si>
  <si>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</si>
  <si>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</si>
  <si>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</si>
  <si>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</si>
  <si>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</si>
  <si>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</si>
  <si>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</si>
  <si>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</si>
  <si>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</si>
  <si>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</si>
  <si>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</si>
  <si>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</si>
  <si>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</si>
  <si>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</si>
  <si>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</si>
  <si>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</si>
  <si>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</si>
  <si>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</si>
  <si>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</si>
  <si>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</si>
  <si>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</si>
  <si>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</si>
  <si>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</si>
  <si>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</si>
  <si>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</si>
  <si>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</si>
  <si>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</si>
  <si>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</si>
  <si>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</si>
  <si>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</si>
  <si>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</si>
  <si>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</si>
  <si>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</si>
  <si>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</si>
  <si>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</si>
  <si>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</si>
  <si>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</si>
  <si>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</si>
  <si>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</si>
  <si>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</si>
  <si>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</si>
  <si>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</si>
  <si>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</si>
  <si>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</si>
  <si>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</si>
  <si>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</si>
  <si>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</si>
  <si>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</si>
  <si>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</si>
  <si>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</si>
  <si>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</si>
  <si>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</si>
  <si>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</si>
  <si>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</si>
  <si>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</si>
  <si>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</si>
  <si>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</si>
  <si>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</si>
  <si>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</si>
  <si>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</si>
  <si>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</si>
  <si>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</si>
  <si>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</si>
  <si>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</si>
  <si>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</si>
  <si>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</si>
  <si>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</si>
  <si>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</si>
  <si>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</si>
  <si>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</si>
  <si>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</si>
  <si>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</si>
  <si>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</si>
  <si>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</si>
  <si>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</si>
  <si>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</si>
  <si>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</si>
  <si>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</si>
  <si>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</si>
  <si>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</si>
  <si>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</si>
  <si>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</si>
  <si>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</si>
  <si>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</si>
  <si>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</si>
  <si>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</si>
  <si>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</si>
  <si>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</si>
  <si>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</si>
  <si>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</si>
  <si>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</si>
  <si>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</si>
  <si>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</si>
  <si>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</si>
  <si>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</si>
  <si>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</si>
  <si>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</si>
  <si>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</si>
  <si>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</si>
  <si>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</si>
  <si>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</si>
  <si>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</si>
  <si>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</si>
  <si>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</si>
  <si>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</si>
  <si>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</si>
  <si>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</si>
  <si>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</si>
  <si>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</si>
  <si>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</si>
  <si>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</si>
  <si>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</si>
  <si>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</si>
  <si>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</si>
  <si>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</si>
  <si>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</si>
  <si>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</si>
  <si>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</si>
  <si>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</si>
  <si>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</si>
  <si>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</si>
  <si>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</si>
  <si>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</si>
  <si>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</si>
  <si>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</si>
  <si>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</si>
  <si>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</si>
  <si>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</si>
  <si>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</si>
  <si>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</si>
  <si>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</si>
  <si>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</si>
  <si>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</si>
  <si>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</si>
  <si>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</si>
  <si>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</si>
  <si>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</si>
  <si>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</si>
  <si>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</si>
  <si>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</si>
  <si>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</si>
  <si>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</si>
  <si>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</si>
  <si>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</si>
  <si>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</si>
  <si>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</si>
  <si>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</si>
  <si>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</si>
  <si>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</si>
  <si>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</si>
  <si>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</si>
  <si>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</si>
  <si>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</si>
  <si>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</si>
  <si>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</si>
  <si>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</si>
  <si>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</si>
  <si>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</si>
  <si>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</si>
  <si>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</si>
  <si>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</si>
  <si>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</si>
  <si>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</si>
  <si>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</si>
  <si>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</si>
  <si>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</si>
  <si>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</si>
  <si>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</si>
  <si>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</si>
  <si>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</si>
  <si>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</si>
  <si>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</si>
  <si>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</si>
  <si>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</si>
  <si>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</si>
  <si>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</si>
  <si>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</si>
  <si>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</si>
  <si>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</si>
  <si>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</si>
  <si>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</si>
  <si>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</si>
  <si>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</si>
  <si>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</si>
  <si>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</si>
  <si>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</si>
  <si>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</si>
  <si>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</si>
  <si>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</si>
  <si>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</si>
  <si>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</si>
  <si>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</si>
  <si>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</si>
  <si>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</si>
  <si>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</si>
  <si>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</si>
  <si>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</si>
  <si>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</si>
  <si>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</si>
  <si>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</si>
  <si>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</si>
  <si>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</si>
  <si>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</si>
  <si>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</si>
  <si>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</si>
  <si>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</si>
  <si>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</si>
  <si>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</si>
  <si>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</si>
  <si>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</si>
  <si>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</si>
  <si>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</si>
  <si>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</si>
  <si>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</si>
  <si>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</si>
  <si>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</si>
  <si>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</si>
  <si>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</si>
  <si>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</si>
  <si>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</si>
  <si>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</si>
  <si>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</si>
  <si>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</si>
  <si>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</si>
  <si>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</si>
  <si>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</si>
  <si>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</si>
  <si>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</si>
  <si>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</si>
  <si>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</si>
  <si>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</si>
  <si>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</si>
  <si>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</si>
  <si>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</si>
  <si>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</si>
  <si>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</si>
  <si>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</si>
  <si>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</si>
  <si>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</si>
  <si>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</si>
  <si>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</si>
  <si>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</si>
  <si>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</si>
  <si>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</si>
  <si>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</si>
  <si>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</si>
  <si>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</si>
  <si>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</si>
  <si>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</si>
  <si>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</si>
  <si>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</si>
  <si>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</si>
  <si>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</si>
  <si>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</si>
  <si>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</si>
  <si>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</si>
  <si>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</si>
  <si>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</si>
  <si>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</si>
  <si>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</si>
  <si>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</si>
  <si>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</si>
  <si>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</si>
  <si>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</si>
  <si>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</si>
  <si>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</si>
  <si>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</si>
  <si>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</si>
  <si>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</si>
  <si>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</si>
  <si>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</si>
  <si>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</si>
  <si>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</si>
  <si>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</si>
  <si>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</si>
  <si>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</si>
  <si>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</si>
  <si>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</si>
  <si>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</si>
  <si>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</si>
  <si>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</si>
  <si>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</si>
  <si>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</si>
  <si>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</si>
  <si>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</si>
  <si>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</si>
  <si>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</si>
  <si>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</si>
  <si>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</si>
  <si>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</si>
  <si>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</si>
  <si>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</si>
  <si>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</si>
  <si>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</si>
  <si>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</si>
  <si>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</si>
  <si>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</si>
  <si>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</si>
  <si>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</si>
  <si>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</si>
  <si>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</si>
  <si>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</si>
  <si>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</si>
  <si>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</si>
  <si>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</si>
  <si>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</si>
  <si>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</si>
  <si>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</si>
  <si>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</si>
  <si>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</si>
  <si>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</si>
  <si>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</si>
  <si>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</si>
  <si>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</si>
  <si>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</si>
  <si>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</si>
  <si>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</si>
  <si>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</si>
  <si>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</si>
  <si>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</si>
  <si>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</si>
  <si>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</si>
  <si>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</si>
  <si>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</si>
  <si>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</si>
  <si>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</si>
  <si>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</si>
  <si>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</si>
  <si>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</si>
  <si>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</si>
  <si>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</si>
  <si>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</si>
  <si>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</si>
  <si>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</si>
  <si>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</si>
  <si>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</si>
  <si>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</si>
  <si>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</si>
  <si>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</si>
  <si>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</si>
  <si>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</si>
  <si>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</si>
  <si>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</si>
  <si>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</si>
  <si>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</si>
  <si>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</si>
  <si>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</si>
  <si>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</si>
  <si>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</si>
  <si>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</si>
  <si>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</si>
  <si>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</si>
  <si>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</si>
  <si>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</si>
  <si>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</si>
  <si>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</si>
  <si>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</si>
  <si>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</si>
  <si>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</si>
  <si>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</si>
  <si>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</si>
  <si>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</si>
  <si>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</si>
  <si>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</si>
  <si>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</si>
  <si>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</si>
  <si>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</si>
  <si>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</si>
  <si>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</si>
  <si>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</si>
  <si>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</si>
  <si>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</si>
  <si>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</si>
  <si>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</si>
  <si>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</si>
  <si>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</si>
  <si>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</si>
  <si>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</si>
  <si>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</si>
  <si>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</si>
  <si>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</si>
  <si>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</si>
  <si>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</si>
  <si>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</si>
  <si>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</si>
  <si>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</si>
  <si>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</si>
  <si>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</si>
  <si>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</si>
  <si>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</si>
  <si>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</si>
  <si>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</si>
  <si>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</si>
  <si>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</si>
  <si>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</si>
  <si>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</si>
  <si>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</si>
  <si>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</si>
  <si>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</si>
  <si>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</si>
  <si>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</si>
  <si>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</si>
  <si>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</si>
  <si>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</si>
  <si>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</si>
  <si>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</si>
  <si>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</si>
  <si>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</si>
  <si>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</si>
  <si>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</si>
  <si>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</si>
  <si>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</si>
  <si>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</si>
  <si>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</si>
  <si>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</si>
  <si>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</si>
  <si>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</si>
  <si>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</si>
  <si>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</si>
  <si>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</si>
  <si>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</si>
  <si>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</si>
  <si>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</si>
  <si>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</si>
  <si>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</si>
  <si>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</si>
  <si>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</si>
  <si>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</si>
  <si>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</si>
  <si>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</si>
  <si>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</si>
  <si>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</si>
  <si>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</si>
  <si>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</si>
  <si>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</si>
  <si>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</si>
  <si>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</si>
  <si>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</si>
  <si>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</si>
  <si>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</si>
  <si>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</si>
  <si>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</si>
  <si>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</si>
  <si>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</si>
  <si>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</si>
  <si>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</si>
  <si>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</si>
  <si>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</si>
  <si>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</si>
  <si>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</si>
  <si>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</si>
  <si>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</si>
  <si>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</si>
  <si>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</si>
  <si>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</si>
  <si>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</si>
  <si>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</si>
  <si>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</si>
  <si>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</si>
  <si>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</si>
  <si>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</si>
  <si>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</si>
  <si>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</si>
  <si>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</si>
  <si>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</si>
  <si>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</si>
  <si>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</si>
  <si>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</si>
  <si>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</si>
  <si>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</si>
  <si>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</si>
  <si>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</si>
  <si>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</si>
  <si>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</si>
  <si>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</si>
  <si>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</si>
  <si>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</si>
  <si>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</si>
  <si>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</si>
  <si>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</si>
  <si>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</si>
  <si>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</si>
  <si>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</si>
  <si>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</si>
  <si>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</si>
  <si>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</si>
  <si>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</si>
  <si>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</si>
  <si>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</si>
  <si>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</si>
  <si>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</si>
  <si>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</si>
  <si>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</si>
  <si>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</si>
  <si>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</si>
  <si>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</si>
  <si>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</si>
  <si>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</si>
  <si>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</si>
  <si>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</si>
  <si>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</si>
  <si>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</si>
  <si>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</si>
  <si>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</si>
  <si>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</si>
  <si>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</si>
  <si>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</si>
  <si>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</si>
  <si>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</si>
  <si>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</si>
  <si>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</si>
  <si>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</si>
  <si>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</si>
  <si>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</si>
  <si>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</si>
  <si>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</si>
  <si>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</si>
  <si>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</si>
  <si>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</si>
  <si>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</si>
  <si>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</si>
  <si>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</si>
  <si>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</si>
  <si>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</si>
  <si>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</si>
  <si>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</si>
  <si>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</si>
  <si>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</si>
  <si>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</si>
  <si>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</si>
  <si>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</si>
  <si>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</si>
  <si>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</si>
  <si>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</si>
  <si>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</si>
  <si>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</si>
  <si>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</si>
  <si>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</si>
  <si>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</si>
  <si>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</si>
  <si>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</si>
  <si>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</si>
  <si>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</si>
  <si>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</si>
  <si>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</si>
  <si>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</si>
  <si>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</si>
  <si>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</si>
  <si>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</si>
  <si>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</si>
  <si>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</si>
  <si>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</si>
  <si>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</si>
  <si>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</si>
  <si>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</si>
  <si>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</si>
  <si>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</si>
  <si>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</si>
  <si>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</si>
  <si>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</si>
  <si>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</si>
  <si>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</si>
  <si>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</si>
  <si>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</si>
  <si>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</si>
  <si>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</si>
  <si>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</si>
  <si>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</si>
  <si>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</si>
  <si>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</si>
  <si>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</si>
  <si>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</si>
  <si>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</si>
  <si>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</si>
  <si>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</si>
  <si>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</si>
  <si>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</si>
  <si>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</si>
  <si>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</si>
  <si>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</si>
  <si>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</si>
  <si>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</si>
  <si>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</si>
  <si>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</si>
  <si>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</si>
  <si>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</si>
  <si>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</si>
  <si>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</si>
  <si>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</si>
  <si>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</si>
  <si>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</si>
  <si>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</si>
  <si>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</si>
  <si>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</si>
  <si>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</si>
  <si>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</si>
  <si>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</si>
  <si>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</si>
  <si>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</si>
  <si>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</si>
  <si>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</si>
  <si>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</si>
  <si>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</si>
  <si>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</si>
  <si>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</si>
  <si>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</si>
  <si>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</si>
  <si>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</si>
  <si>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</si>
  <si>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</si>
  <si>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</si>
  <si>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</si>
  <si>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</si>
  <si>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</si>
  <si>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</si>
  <si>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</si>
  <si>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</si>
  <si>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</si>
  <si>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</si>
  <si>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</si>
  <si>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</si>
  <si>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</si>
  <si>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</si>
  <si>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</si>
  <si>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</si>
  <si>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</si>
  <si>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</si>
  <si>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</si>
  <si>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</si>
  <si>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</si>
  <si>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</si>
  <si>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</si>
  <si>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</si>
  <si>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</si>
  <si>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</si>
  <si>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</si>
  <si>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</si>
  <si>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</si>
  <si>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</si>
  <si>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</si>
  <si>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</si>
  <si>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</si>
  <si>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</si>
  <si>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</si>
  <si>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</si>
  <si>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</si>
  <si>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</si>
  <si>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</si>
  <si>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</si>
  <si>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</si>
  <si>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</si>
  <si>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</si>
  <si>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</si>
  <si>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</si>
  <si>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</si>
  <si>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</si>
  <si>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</si>
  <si>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</si>
  <si>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</si>
  <si>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</si>
  <si>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</si>
  <si>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</si>
  <si>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</si>
  <si>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</si>
  <si>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</si>
  <si>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</si>
  <si>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</si>
  <si>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</si>
  <si>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</si>
  <si>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</si>
  <si>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</si>
  <si>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</si>
  <si>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</si>
  <si>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</si>
  <si>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</si>
  <si>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</si>
  <si>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</si>
  <si>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</si>
  <si>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</si>
  <si>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</si>
  <si>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</si>
  <si>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</si>
  <si>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</si>
  <si>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</si>
  <si>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</si>
  <si>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</si>
  <si>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</si>
  <si>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</si>
  <si>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</si>
  <si>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</si>
  <si>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</si>
  <si>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</si>
  <si>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</si>
  <si>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</si>
  <si>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</si>
  <si>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</si>
  <si>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</si>
  <si>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</si>
  <si>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</si>
  <si>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</si>
  <si>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</si>
  <si>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</si>
  <si>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</si>
  <si>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</si>
  <si>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</si>
  <si>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</si>
  <si>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</si>
  <si>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</si>
  <si>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</si>
  <si>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</si>
  <si>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</si>
  <si>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</si>
  <si>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</si>
  <si>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</si>
  <si>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</si>
  <si>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</si>
  <si>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</si>
  <si>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</si>
  <si>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</si>
  <si>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</si>
  <si>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</si>
  <si>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</si>
  <si>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</si>
  <si>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</si>
  <si>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</si>
  <si>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</si>
  <si>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</si>
  <si>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</si>
  <si>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</si>
  <si>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</si>
  <si>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</si>
  <si>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</si>
  <si>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</si>
  <si>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</si>
  <si>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</si>
  <si>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</si>
  <si>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</si>
  <si>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</si>
  <si>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</si>
  <si>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</si>
  <si>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</si>
  <si>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</si>
  <si>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</si>
  <si>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</si>
  <si>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</si>
  <si>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</si>
  <si>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</si>
  <si>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</si>
  <si>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</si>
  <si>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</si>
  <si>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</si>
  <si>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</si>
  <si>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</si>
  <si>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</si>
  <si>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</si>
  <si>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</si>
  <si>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</si>
  <si>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</si>
  <si>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</si>
  <si>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</si>
  <si>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</si>
  <si>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</si>
  <si>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</si>
  <si>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</si>
  <si>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</si>
  <si>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</si>
  <si>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</si>
  <si>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</si>
  <si>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</si>
  <si>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</si>
  <si>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</si>
  <si>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</si>
  <si>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</si>
  <si>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</si>
  <si>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</si>
  <si>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</si>
  <si>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</si>
  <si>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</si>
  <si>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</si>
  <si>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</si>
  <si>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</si>
  <si>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</si>
  <si>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</si>
  <si>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</si>
  <si>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</si>
  <si>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</si>
  <si>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</si>
  <si>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</si>
  <si>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</si>
  <si>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</si>
  <si>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</si>
  <si>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</si>
  <si>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</si>
  <si>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</si>
  <si>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</si>
  <si>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</si>
  <si>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</si>
  <si>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</si>
  <si>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</si>
  <si>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</si>
  <si>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</si>
  <si>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</si>
  <si>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</si>
  <si>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</si>
  <si>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</si>
  <si>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</si>
  <si>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</si>
  <si>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</si>
  <si>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</si>
  <si>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</si>
  <si>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</si>
  <si>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</si>
  <si>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</si>
  <si>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</si>
  <si>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</si>
  <si>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</si>
  <si>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</si>
  <si>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</si>
  <si>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</si>
  <si>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</si>
  <si>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</si>
  <si>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</si>
  <si>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</si>
  <si>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</si>
  <si>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</si>
  <si>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</si>
  <si>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</si>
  <si>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</si>
  <si>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</si>
  <si>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</si>
  <si>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</si>
  <si>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</si>
  <si>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</si>
  <si>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</si>
  <si>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</si>
  <si>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</si>
  <si>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</si>
  <si>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</si>
  <si>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</si>
  <si>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</si>
  <si>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</si>
  <si>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</si>
  <si>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</si>
  <si>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</si>
  <si>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</si>
  <si>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</si>
  <si>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</si>
  <si>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</si>
  <si>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</si>
  <si>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</si>
  <si>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</si>
  <si>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</si>
  <si>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</si>
  <si>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</si>
  <si>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</si>
  <si>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</si>
  <si>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</si>
  <si>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</si>
  <si>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</si>
  <si>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</si>
  <si>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</si>
  <si>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</si>
  <si>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</si>
  <si>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</si>
  <si>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</si>
  <si>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</si>
  <si>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</si>
  <si>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</si>
  <si>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</si>
  <si>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</si>
  <si>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</si>
  <si>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</si>
  <si>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</si>
  <si>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</si>
  <si>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</si>
  <si>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</si>
  <si>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</si>
  <si>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</si>
  <si>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</si>
  <si>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</si>
  <si>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</si>
  <si>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</si>
  <si>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</si>
  <si>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</si>
  <si>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</si>
  <si>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</si>
  <si>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</si>
  <si>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</si>
  <si>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</si>
  <si>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</si>
  <si>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</si>
  <si>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</si>
  <si>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</si>
  <si>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</si>
  <si>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</si>
  <si>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</si>
  <si>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</si>
  <si>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</si>
  <si>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</si>
  <si>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</si>
  <si>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</si>
  <si>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</si>
  <si>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</si>
  <si>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</si>
  <si>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</si>
  <si>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</si>
  <si>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</si>
  <si>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</si>
  <si>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</si>
  <si>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</si>
  <si>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</si>
  <si>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</si>
  <si>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</si>
  <si>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</si>
  <si>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</si>
  <si>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</si>
  <si>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</si>
  <si>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</si>
  <si>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</si>
  <si>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</si>
  <si>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</si>
  <si>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</si>
  <si>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</si>
  <si>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</si>
  <si>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</si>
  <si>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</si>
  <si>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</si>
  <si>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</si>
  <si>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</si>
  <si>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</si>
  <si>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</si>
  <si>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</si>
  <si>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</si>
  <si>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</si>
  <si>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</si>
  <si>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</si>
  <si>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</si>
  <si>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</si>
  <si>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</si>
  <si>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</si>
  <si>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</si>
  <si>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</si>
  <si>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</si>
  <si>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</si>
  <si>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</si>
  <si>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</si>
  <si>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</si>
  <si>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</si>
  <si>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</si>
  <si>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</si>
  <si>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</si>
  <si>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</si>
  <si>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</si>
  <si>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</si>
  <si>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</si>
  <si>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</si>
  <si>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</si>
  <si>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</si>
  <si>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</si>
  <si>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</si>
  <si>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</si>
  <si>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</si>
  <si>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</si>
  <si>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</si>
  <si>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</si>
  <si>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</si>
  <si>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</si>
  <si>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</si>
  <si>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</si>
  <si>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</si>
  <si>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</si>
  <si>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</si>
  <si>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</si>
  <si>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</si>
  <si>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</si>
  <si>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</si>
  <si>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</si>
  <si>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</si>
  <si>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</si>
  <si>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</si>
  <si>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</si>
  <si>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</si>
  <si>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</si>
  <si>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</si>
  <si>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</si>
  <si>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</si>
  <si>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</si>
  <si>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</si>
  <si>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</si>
  <si>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</si>
  <si>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</si>
  <si>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</si>
  <si>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</si>
  <si>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</si>
  <si>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</si>
  <si>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</si>
  <si>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</si>
  <si>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</si>
  <si>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</si>
  <si>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</si>
  <si>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</si>
  <si>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</si>
  <si>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</si>
  <si>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</si>
  <si>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</si>
  <si>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</si>
  <si>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</si>
  <si>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</si>
  <si>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</si>
  <si>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</si>
  <si>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</si>
  <si>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</si>
  <si>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</si>
  <si>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</si>
  <si>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</si>
  <si>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</si>
  <si>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</si>
  <si>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</si>
  <si>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</si>
  <si>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</si>
  <si>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</si>
  <si>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</si>
  <si>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</si>
  <si>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</si>
  <si>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</si>
  <si>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</si>
  <si>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</si>
  <si>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</si>
  <si>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</si>
  <si>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</si>
  <si>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</si>
  <si>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</si>
  <si>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</si>
  <si>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</si>
  <si>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</si>
  <si>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</si>
  <si>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</si>
  <si>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</si>
  <si>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</si>
  <si>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</si>
  <si>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</si>
  <si>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</si>
  <si>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</si>
  <si>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</si>
  <si>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</si>
  <si>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</si>
  <si>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</si>
  <si>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</si>
  <si>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</si>
  <si>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</si>
  <si>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</si>
  <si>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</si>
  <si>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</si>
  <si>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</si>
  <si>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</si>
  <si>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</si>
  <si>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</si>
  <si>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</si>
  <si>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</si>
  <si>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</si>
  <si>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</si>
  <si>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</si>
  <si>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</si>
  <si>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</si>
  <si>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</si>
  <si>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</si>
  <si>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</si>
  <si>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</si>
  <si>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</si>
  <si>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</si>
  <si>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</si>
  <si>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</si>
  <si>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</si>
  <si>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</si>
  <si>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</si>
  <si>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</si>
  <si>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</si>
  <si>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</si>
  <si>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</si>
  <si>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</si>
  <si>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</si>
  <si>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</si>
  <si>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</si>
  <si>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</si>
  <si>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</si>
  <si>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</si>
  <si>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</si>
  <si>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</si>
  <si>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</si>
  <si>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</si>
  <si>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</si>
  <si>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</si>
  <si>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</si>
  <si>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</si>
  <si>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</si>
  <si>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</si>
  <si>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</si>
  <si>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</si>
  <si>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</si>
  <si>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</si>
  <si>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</si>
  <si>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</si>
  <si>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</si>
  <si>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</si>
  <si>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</si>
  <si>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</si>
  <si>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</si>
  <si>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</si>
  <si>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</si>
  <si>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</si>
  <si>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</si>
  <si>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</si>
  <si>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</si>
  <si>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</si>
  <si>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</si>
  <si>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</si>
  <si>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</si>
  <si>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</si>
  <si>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</si>
  <si>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</si>
  <si>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</si>
  <si>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</si>
  <si>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</si>
  <si>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</si>
  <si>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</si>
  <si>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</si>
  <si>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</si>
  <si>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</si>
  <si>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</si>
  <si>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</si>
  <si>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</si>
  <si>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</si>
  <si>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</si>
  <si>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</si>
  <si>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</si>
  <si>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</si>
  <si>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</si>
  <si>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</si>
  <si>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</si>
  <si>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</si>
  <si>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</si>
  <si>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</si>
  <si>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</si>
  <si>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</si>
  <si>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</si>
  <si>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</si>
  <si>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</si>
  <si>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</si>
  <si>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</si>
  <si>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</si>
  <si>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</si>
  <si>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</si>
  <si>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</si>
  <si>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</si>
  <si>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</si>
  <si>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</si>
  <si>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</si>
  <si>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</si>
  <si>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</si>
  <si>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</si>
  <si>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</si>
  <si>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</si>
  <si>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</si>
  <si>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</si>
  <si>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</si>
  <si>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</si>
  <si>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</si>
  <si>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</si>
  <si>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</si>
  <si>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</si>
  <si>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</si>
  <si>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</si>
  <si>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</si>
  <si>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</si>
  <si>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</si>
  <si>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</si>
  <si>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</si>
  <si>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</si>
  <si>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</si>
  <si>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</si>
  <si>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</si>
  <si>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</si>
  <si>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</si>
  <si>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</si>
  <si>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</si>
  <si>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</si>
  <si>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</si>
  <si>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</si>
  <si>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</si>
  <si>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</si>
  <si>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</si>
  <si>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</si>
  <si>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</si>
  <si>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</si>
  <si>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</si>
  <si>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</si>
  <si>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</si>
  <si>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</si>
  <si>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</si>
  <si>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</si>
  <si>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</si>
  <si>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</si>
  <si>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</si>
  <si>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</si>
  <si>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</si>
  <si>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</si>
  <si>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</si>
  <si>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</si>
  <si>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</si>
  <si>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</si>
  <si>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</si>
  <si>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</si>
  <si>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</si>
  <si>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</si>
  <si>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</si>
  <si>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</si>
  <si>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</si>
  <si>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</si>
  <si>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</si>
  <si>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</si>
  <si>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</si>
  <si>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</si>
  <si>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</si>
  <si>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</si>
  <si>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</si>
  <si>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</si>
  <si>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</si>
  <si>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</si>
  <si>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</si>
  <si>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</si>
  <si>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</si>
  <si>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</si>
  <si>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</si>
  <si>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</si>
  <si>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</si>
  <si>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</si>
  <si>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</si>
  <si>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</si>
  <si>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</si>
  <si>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</si>
  <si>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</si>
  <si>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</si>
  <si>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</si>
  <si>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</si>
  <si>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</si>
  <si>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</si>
  <si>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</si>
  <si>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</si>
  <si>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</si>
  <si>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</si>
  <si>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</si>
  <si>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</si>
  <si>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</si>
  <si>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</si>
  <si>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</si>
  <si>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</si>
  <si>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</si>
  <si>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</si>
  <si>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</si>
  <si>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</si>
  <si>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</si>
  <si>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</si>
  <si>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</si>
  <si>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</si>
  <si>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</si>
  <si>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</si>
  <si>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</si>
  <si>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</si>
  <si>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</si>
  <si>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</si>
  <si>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</si>
  <si>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</si>
  <si>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</si>
  <si>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</si>
  <si>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</si>
  <si>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</si>
  <si>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</si>
  <si>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</si>
  <si>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</si>
  <si>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</si>
  <si>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</si>
  <si>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</si>
  <si>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</si>
  <si>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</si>
  <si>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</si>
  <si>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</si>
  <si>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</si>
  <si>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</si>
  <si>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</si>
  <si>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</si>
  <si>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</si>
  <si>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</si>
  <si>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</si>
  <si>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</si>
  <si>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</si>
  <si>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</si>
  <si>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</si>
  <si>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</si>
  <si>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</si>
  <si>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</si>
  <si>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</si>
  <si>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</si>
  <si>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</si>
  <si>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</si>
  <si>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</si>
  <si>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</si>
  <si>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</si>
  <si>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</si>
  <si>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</si>
  <si>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</si>
  <si>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</si>
  <si>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</si>
  <si>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</si>
  <si>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</si>
  <si>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</si>
  <si>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</si>
  <si>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</si>
  <si>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</si>
  <si>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</si>
  <si>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</si>
  <si>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</si>
  <si>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</si>
  <si>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</si>
  <si>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</si>
  <si>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</si>
  <si>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</si>
  <si>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</si>
  <si>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</si>
  <si>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</si>
  <si>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</si>
  <si>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</si>
  <si>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</si>
  <si>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</si>
  <si>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</si>
  <si>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</si>
  <si>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</si>
  <si>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</si>
  <si>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</si>
  <si>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</si>
  <si>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</si>
  <si>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</si>
  <si>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</si>
  <si>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</si>
  <si>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</si>
  <si>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</si>
  <si>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</si>
  <si>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</si>
  <si>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</si>
  <si>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</si>
  <si>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</si>
  <si>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</si>
  <si>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</si>
  <si>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</si>
  <si>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</si>
  <si>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</si>
  <si>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</si>
  <si>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</si>
  <si>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</si>
  <si>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</si>
  <si>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</si>
  <si>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</si>
  <si>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</si>
  <si>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</si>
  <si>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</si>
  <si>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</si>
  <si>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</si>
  <si>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</si>
  <si>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</si>
  <si>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</si>
  <si>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</si>
  <si>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</si>
  <si>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</si>
  <si>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</si>
  <si>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</si>
  <si>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</si>
  <si>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</si>
  <si>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</si>
  <si>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</si>
  <si>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</si>
  <si>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</si>
  <si>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</si>
  <si>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</si>
  <si>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</si>
  <si>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</si>
  <si>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</si>
  <si>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</si>
  <si>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</si>
  <si>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</si>
  <si>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</si>
  <si>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</si>
  <si>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</si>
  <si>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</si>
  <si>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</si>
  <si>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</si>
  <si>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</si>
  <si>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</si>
  <si>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</si>
  <si>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</si>
  <si>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</si>
  <si>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</si>
  <si>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</si>
  <si>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</si>
  <si>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</si>
  <si>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</si>
  <si>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</si>
  <si>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</si>
  <si>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</si>
  <si>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</si>
  <si>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</si>
  <si>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</si>
  <si>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</si>
  <si>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</si>
  <si>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</si>
  <si>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</si>
  <si>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</si>
  <si>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</si>
  <si>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</si>
  <si>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</si>
  <si>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</si>
  <si>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</si>
  <si>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</si>
  <si>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</si>
  <si>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</si>
  <si>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</si>
  <si>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</si>
  <si>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</si>
  <si>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</si>
  <si>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</si>
  <si>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</si>
  <si>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</si>
  <si>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</si>
  <si>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</si>
  <si>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</si>
  <si>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</si>
  <si>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</si>
  <si>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</si>
  <si>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</si>
  <si>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</si>
  <si>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</si>
  <si>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</si>
  <si>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</si>
  <si>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</si>
  <si>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</si>
  <si>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</si>
  <si>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</si>
  <si>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</si>
  <si>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</si>
  <si>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</si>
  <si>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</si>
  <si>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</si>
  <si>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</si>
  <si>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</si>
  <si>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</si>
  <si>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</si>
  <si>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</si>
  <si>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</si>
  <si>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</si>
  <si>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</si>
  <si>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</si>
  <si>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</si>
  <si>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</si>
  <si>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</si>
  <si>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</si>
  <si>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</si>
  <si>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</si>
  <si>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</si>
  <si>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</si>
  <si>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</si>
  <si>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</si>
  <si>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</si>
  <si>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</si>
  <si>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</si>
  <si>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</si>
  <si>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</si>
  <si>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</si>
  <si>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</si>
  <si>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</si>
  <si>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</si>
  <si>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</si>
  <si>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</si>
  <si>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</si>
  <si>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</si>
  <si>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</si>
  <si>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</si>
  <si>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</si>
  <si>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</si>
  <si>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</si>
  <si>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</si>
  <si>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</si>
  <si>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</si>
  <si>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</si>
  <si>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</si>
  <si>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</si>
  <si>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</si>
  <si>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</si>
  <si>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</si>
  <si>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</si>
  <si>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</si>
  <si>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</si>
  <si>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</si>
  <si>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</si>
  <si>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</si>
  <si>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</si>
  <si>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</si>
  <si>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</si>
  <si>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</si>
  <si>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</si>
  <si>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</si>
  <si>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</si>
  <si>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</si>
  <si>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</si>
  <si>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</si>
  <si>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</si>
  <si>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</si>
  <si>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</si>
  <si>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</si>
  <si>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</si>
  <si>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</si>
  <si>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</si>
  <si>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</si>
  <si>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</si>
  <si>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</si>
  <si>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</si>
  <si>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</si>
  <si>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</si>
  <si>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</si>
  <si>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</si>
  <si>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</si>
  <si>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</si>
  <si>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</si>
  <si>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</si>
  <si>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</si>
  <si>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</si>
  <si>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</si>
  <si>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</si>
  <si>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</si>
  <si>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</si>
  <si>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</si>
  <si>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</si>
  <si>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</si>
  <si>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</si>
  <si>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</si>
  <si>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</si>
  <si>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</si>
  <si>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</si>
  <si>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</si>
  <si>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</si>
  <si>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</si>
  <si>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</si>
  <si>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</si>
  <si>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</si>
  <si>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</si>
  <si>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</si>
  <si>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</si>
  <si>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</si>
  <si>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</si>
  <si>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</si>
  <si>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</si>
  <si>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</si>
  <si>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</si>
  <si>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</si>
  <si>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</si>
  <si>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</si>
  <si>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</si>
  <si>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</si>
  <si>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</si>
  <si>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</si>
  <si>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</si>
  <si>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</si>
  <si>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</si>
  <si>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</si>
  <si>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</si>
  <si>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</si>
  <si>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</si>
  <si>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</si>
  <si>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</si>
  <si>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</si>
  <si>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</si>
  <si>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</si>
  <si>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</si>
  <si>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</si>
  <si>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</si>
  <si>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</si>
  <si>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</si>
  <si>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</si>
  <si>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</si>
  <si>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</si>
  <si>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</si>
  <si>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</si>
  <si>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</si>
  <si>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</si>
  <si>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</si>
  <si>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</si>
  <si>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</si>
  <si>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</si>
  <si>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</si>
  <si>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</si>
  <si>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</si>
  <si>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</si>
  <si>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</si>
  <si>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</si>
  <si>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</si>
  <si>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</si>
  <si>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</si>
  <si>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</si>
  <si>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</si>
  <si>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</si>
  <si>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</si>
  <si>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</si>
  <si>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</si>
  <si>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</si>
  <si>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</si>
  <si>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</si>
  <si>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</si>
  <si>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</si>
  <si>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</si>
  <si>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</si>
  <si>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</si>
  <si>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</si>
  <si>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</si>
  <si>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</si>
  <si>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</si>
  <si>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</si>
  <si>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</si>
  <si>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</si>
  <si>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</si>
  <si>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</si>
  <si>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</si>
  <si>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</si>
  <si>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</si>
  <si>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</si>
  <si>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</si>
  <si>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</si>
  <si>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</si>
  <si>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</si>
  <si>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</si>
  <si>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</si>
  <si>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</si>
  <si>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</si>
  <si>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</si>
  <si>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</si>
  <si>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</si>
  <si>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</si>
  <si>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</si>
  <si>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</si>
  <si>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</si>
  <si>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</si>
  <si>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</si>
  <si>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</si>
  <si>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</si>
  <si>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</si>
  <si>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</si>
  <si>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</si>
  <si>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</si>
  <si>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</si>
  <si>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</si>
  <si>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</si>
  <si>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</si>
  <si>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</si>
  <si>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</si>
  <si>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</si>
  <si>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</si>
  <si>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</si>
  <si>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</si>
  <si>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</si>
  <si>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</si>
  <si>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</si>
  <si>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</si>
  <si>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</si>
  <si>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</si>
  <si>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</si>
  <si>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</si>
  <si>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</si>
  <si>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</si>
  <si>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</si>
  <si>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</si>
  <si>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</si>
  <si>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</si>
  <si>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</si>
  <si>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</si>
  <si>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</si>
  <si>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</si>
  <si>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</si>
  <si>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</si>
  <si>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</si>
  <si>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</si>
  <si>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</si>
  <si>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</si>
  <si>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</si>
  <si>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</si>
  <si>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</si>
  <si>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</si>
  <si>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</si>
  <si>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</si>
  <si>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</si>
  <si>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</si>
  <si>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</si>
  <si>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</si>
  <si>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</si>
  <si>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</si>
  <si>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</si>
  <si>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</si>
  <si>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</si>
  <si>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</si>
  <si>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</si>
  <si>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</si>
  <si>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</si>
  <si>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</si>
  <si>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</si>
  <si>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</si>
  <si>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</si>
  <si>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</si>
  <si>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</si>
  <si>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</si>
  <si>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</si>
  <si>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</si>
  <si>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</si>
  <si>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</si>
  <si>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</si>
  <si>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</si>
  <si>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</si>
  <si>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</si>
  <si>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</si>
  <si>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</si>
  <si>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</si>
  <si>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</si>
  <si>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</si>
  <si>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</si>
  <si>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</si>
  <si>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</si>
  <si>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</si>
  <si>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</si>
  <si>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</si>
  <si>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</si>
  <si>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</si>
  <si>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</si>
  <si>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</si>
  <si>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</si>
  <si>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</si>
  <si>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</si>
  <si>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</si>
  <si>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</si>
  <si>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</si>
  <si>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</si>
  <si>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</si>
  <si>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</si>
  <si>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</si>
  <si>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</si>
  <si>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</si>
  <si>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</si>
  <si>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</si>
  <si>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</si>
  <si>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</si>
  <si>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</si>
  <si>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</si>
  <si>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</si>
  <si>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</si>
  <si>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</si>
  <si>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</si>
  <si>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</si>
  <si>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</si>
  <si>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</si>
  <si>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</si>
  <si>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</si>
  <si>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</si>
  <si>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</si>
  <si>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</si>
  <si>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</si>
  <si>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</si>
  <si>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</si>
  <si>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</si>
  <si>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</si>
  <si>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</si>
  <si>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</si>
  <si>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</si>
  <si>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</si>
  <si>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</si>
  <si>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</si>
  <si>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</si>
  <si>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</si>
  <si>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</si>
  <si>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</si>
  <si>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</si>
  <si>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</si>
  <si>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</si>
  <si>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</si>
  <si>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</si>
  <si>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</si>
  <si>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</si>
  <si>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</si>
  <si>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</si>
  <si>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</si>
  <si>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</si>
  <si>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</si>
  <si>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</si>
  <si>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</si>
  <si>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</si>
  <si>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</si>
  <si>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</si>
  <si>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</si>
  <si>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</si>
  <si>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</si>
  <si>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</si>
  <si>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</si>
  <si>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</si>
  <si>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</si>
  <si>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</si>
  <si>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</si>
  <si>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</si>
  <si>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</si>
  <si>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</si>
  <si>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</si>
  <si>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</si>
  <si>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</si>
  <si>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</si>
  <si>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</si>
  <si>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</si>
  <si>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</si>
  <si>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</si>
  <si>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</si>
  <si>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</si>
  <si>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</si>
  <si>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</si>
  <si>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</si>
  <si>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</si>
  <si>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</si>
  <si>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</si>
  <si>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</si>
  <si>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</si>
  <si>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</si>
  <si>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</si>
  <si>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</si>
  <si>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</si>
  <si>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</si>
  <si>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</si>
  <si>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</si>
  <si>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</si>
  <si>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</si>
  <si>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</si>
  <si>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</si>
  <si>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</si>
  <si>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</si>
  <si>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</si>
  <si>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</si>
  <si>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</si>
  <si>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</si>
  <si>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</si>
  <si>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</si>
  <si>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</si>
  <si>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</si>
  <si>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</si>
  <si>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</si>
  <si>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</si>
  <si>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</si>
  <si>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</si>
  <si>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</si>
  <si>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</si>
  <si>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</si>
  <si>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</si>
  <si>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</si>
  <si>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</si>
  <si>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</si>
  <si>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</si>
  <si>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</si>
  <si>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</si>
  <si>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</si>
  <si>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</si>
  <si>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</si>
  <si>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</si>
  <si>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</si>
  <si>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</si>
  <si>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</si>
  <si>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</si>
  <si>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</si>
  <si>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</si>
  <si>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</si>
  <si>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</si>
  <si>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</si>
  <si>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</si>
  <si>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</si>
  <si>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</si>
  <si>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</si>
  <si>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</si>
  <si>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</si>
  <si>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</si>
  <si>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</si>
  <si>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</si>
  <si>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</si>
  <si>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</si>
  <si>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</si>
  <si>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</si>
  <si>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</si>
  <si>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</si>
  <si>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</si>
  <si>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</si>
  <si>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</si>
  <si>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</si>
  <si>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</si>
  <si>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</si>
  <si>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</si>
  <si>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</si>
  <si>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</si>
  <si>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</si>
  <si>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</si>
  <si>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</si>
  <si>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</si>
  <si>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</si>
  <si>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</si>
  <si>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</si>
  <si>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</si>
  <si>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</si>
  <si>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</si>
  <si>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</si>
  <si>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</si>
  <si>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</si>
  <si>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</si>
  <si>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</si>
  <si>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</si>
  <si>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</si>
  <si>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</si>
  <si>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</si>
  <si>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</si>
  <si>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</si>
  <si>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</si>
  <si>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</si>
  <si>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</si>
  <si>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</si>
  <si>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</si>
  <si>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</si>
  <si>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</si>
  <si>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</si>
  <si>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</si>
  <si>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</si>
  <si>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</si>
  <si>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</si>
  <si>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</si>
  <si>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</si>
  <si>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</si>
  <si>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</si>
  <si>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</si>
  <si>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</si>
  <si>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</si>
  <si>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</si>
  <si>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</si>
  <si>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</si>
  <si>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</si>
  <si>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</si>
  <si>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</si>
  <si>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</si>
  <si>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</si>
  <si>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</si>
  <si>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</si>
  <si>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</si>
  <si>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</si>
  <si>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</si>
  <si>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</si>
  <si>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</si>
  <si>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</si>
  <si>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</si>
  <si>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</si>
  <si>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</si>
  <si>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</si>
  <si>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</si>
  <si>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</si>
  <si>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</si>
  <si>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</si>
  <si>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</si>
  <si>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</si>
  <si>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</si>
  <si>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</si>
  <si>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</si>
  <si>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</si>
  <si>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</si>
  <si>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</si>
  <si>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</si>
  <si>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</si>
  <si>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</si>
  <si>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</si>
  <si>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</si>
  <si>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</si>
  <si>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</si>
  <si>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</si>
  <si>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</si>
  <si>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</si>
  <si>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</si>
  <si>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</si>
  <si>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</si>
  <si>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</si>
  <si>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</si>
  <si>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</si>
  <si>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</si>
  <si>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</si>
  <si>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</si>
  <si>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</si>
  <si>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</si>
  <si>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</si>
  <si>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</si>
  <si>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</si>
  <si>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</si>
  <si>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</si>
  <si>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</si>
  <si>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</si>
  <si>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</si>
  <si>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</si>
  <si>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</si>
  <si>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</si>
  <si>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</si>
  <si>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</si>
  <si>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</si>
  <si>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</si>
  <si>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</si>
  <si>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</si>
  <si>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</si>
  <si>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</si>
  <si>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</si>
  <si>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</si>
  <si>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</si>
  <si>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</si>
  <si>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</si>
  <si>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</si>
  <si>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</si>
  <si>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</si>
  <si>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</si>
  <si>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</si>
  <si>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</si>
  <si>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</si>
  <si>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</si>
  <si>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</si>
  <si>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</si>
  <si>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</si>
  <si>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</si>
  <si>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</si>
  <si>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</si>
  <si>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</si>
  <si>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</si>
  <si>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</si>
  <si>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</si>
  <si>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</si>
  <si>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</si>
  <si>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</si>
  <si>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</si>
  <si>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</si>
  <si>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</si>
  <si>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</si>
  <si>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</si>
  <si>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</si>
  <si>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</si>
  <si>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</si>
  <si>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</si>
  <si>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</si>
  <si>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</si>
  <si>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</si>
  <si>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</si>
  <si>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</si>
  <si>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</si>
  <si>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</si>
  <si>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</si>
  <si>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</si>
  <si>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</si>
  <si>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</si>
  <si>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</si>
  <si>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</si>
  <si>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</si>
  <si>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</si>
  <si>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</si>
  <si>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</si>
  <si>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</si>
  <si>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</si>
  <si>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</si>
  <si>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</si>
  <si>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</si>
  <si>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</si>
  <si>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</si>
  <si>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</si>
  <si>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</si>
  <si>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</si>
  <si>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</si>
  <si>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</si>
  <si>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</si>
  <si>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</si>
  <si>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</si>
  <si>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</si>
  <si>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</si>
  <si>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</si>
  <si>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</si>
  <si>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</si>
  <si>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</si>
  <si>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</si>
  <si>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</si>
  <si>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</si>
  <si>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</si>
  <si>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</si>
  <si>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</si>
  <si>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</si>
  <si>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</si>
  <si>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</si>
  <si>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</si>
  <si>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</si>
  <si>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</si>
  <si>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</si>
  <si>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</si>
  <si>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</si>
  <si>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</si>
  <si>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</si>
  <si>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</si>
  <si>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</si>
  <si>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</si>
  <si>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</si>
  <si>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</si>
  <si>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</si>
  <si>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</si>
  <si>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</si>
  <si>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</si>
  <si>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</si>
  <si>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</si>
  <si>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</si>
  <si>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</si>
  <si>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</si>
  <si>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</si>
  <si>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</si>
  <si>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</si>
  <si>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</si>
  <si>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</si>
  <si>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</si>
  <si>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</si>
  <si>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</si>
  <si>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</si>
  <si>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</si>
  <si>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</si>
  <si>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</si>
  <si>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</si>
  <si>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</si>
  <si>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</si>
  <si>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</si>
  <si>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</si>
  <si>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</si>
  <si>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</si>
  <si>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</si>
  <si>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</si>
  <si>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</si>
  <si>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</si>
  <si>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</si>
  <si>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</si>
  <si>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</si>
  <si>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</si>
  <si>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</si>
  <si>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</si>
  <si>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</si>
  <si>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</si>
  <si>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</si>
  <si>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</si>
  <si>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</si>
  <si>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</si>
  <si>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</si>
  <si>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</si>
  <si>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</si>
  <si>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</si>
  <si>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</si>
  <si>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</si>
  <si>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</si>
  <si>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</si>
  <si>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</si>
  <si>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</si>
  <si>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</si>
  <si>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</si>
  <si>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</si>
  <si>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</si>
  <si>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</si>
  <si>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</si>
  <si>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</si>
  <si>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</si>
  <si>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</si>
  <si>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</si>
  <si>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</si>
  <si>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</si>
  <si>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</si>
  <si>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</si>
  <si>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</si>
  <si>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</si>
  <si>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</si>
  <si>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</si>
  <si>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</si>
  <si>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</si>
  <si>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</si>
  <si>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</si>
  <si>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</si>
  <si>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</si>
  <si>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</si>
  <si>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</si>
  <si>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</si>
  <si>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</si>
  <si>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</si>
  <si>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</si>
  <si>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</si>
  <si>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</si>
  <si>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</si>
  <si>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</si>
  <si>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</si>
  <si>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</si>
  <si>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</si>
  <si>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</si>
  <si>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</si>
  <si>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</si>
  <si>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</si>
  <si>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</si>
  <si>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</si>
  <si>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</si>
  <si>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</si>
  <si>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</si>
  <si>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</si>
  <si>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</si>
  <si>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</si>
  <si>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</si>
  <si>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</si>
  <si>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</si>
  <si>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</si>
  <si>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</si>
  <si>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</si>
  <si>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</si>
  <si>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</si>
  <si>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</si>
  <si>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</si>
  <si>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</si>
  <si>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</si>
  <si>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</si>
  <si>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</si>
  <si>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</si>
  <si>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</si>
  <si>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</si>
  <si>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</si>
  <si>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</si>
  <si>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</si>
  <si>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</si>
  <si>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</si>
  <si>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</si>
  <si>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</si>
  <si>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</si>
  <si>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</si>
  <si>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</si>
  <si>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</si>
  <si>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</si>
  <si>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</si>
  <si>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</si>
  <si>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</si>
  <si>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</si>
  <si>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</si>
  <si>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</si>
  <si>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</si>
  <si>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</si>
  <si>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</si>
  <si>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</si>
  <si>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</si>
  <si>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</si>
  <si>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</si>
  <si>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</si>
  <si>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</si>
  <si>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</si>
  <si>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</si>
  <si>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</si>
  <si>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</si>
  <si>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</si>
  <si>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</si>
  <si>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</si>
  <si>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</si>
  <si>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</si>
  <si>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</si>
  <si>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</si>
  <si>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</si>
  <si>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</si>
  <si>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</si>
  <si>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</si>
  <si>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</si>
  <si>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</si>
  <si>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</si>
  <si>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</si>
  <si>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</si>
  <si>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</si>
  <si>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</si>
  <si>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</si>
  <si>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</si>
  <si>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</si>
  <si>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</si>
  <si>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</si>
  <si>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</si>
  <si>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</si>
  <si>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</si>
  <si>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</si>
  <si>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</si>
  <si>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</si>
  <si>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</si>
  <si>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</si>
  <si>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</si>
  <si>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</si>
  <si>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</si>
  <si>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</si>
  <si>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</si>
  <si>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</si>
  <si>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</si>
  <si>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</si>
  <si>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</si>
  <si>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</si>
  <si>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</si>
  <si>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</si>
  <si>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</si>
  <si>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</si>
  <si>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</si>
  <si>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</si>
  <si>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</si>
  <si>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</si>
  <si>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</si>
  <si>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</si>
  <si>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</si>
  <si>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</si>
  <si>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</si>
  <si>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</si>
  <si>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</si>
  <si>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</si>
  <si>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</si>
  <si>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</si>
  <si>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</si>
  <si>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</si>
  <si>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</si>
  <si>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</si>
  <si>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</si>
  <si>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</si>
  <si>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</si>
  <si>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</si>
  <si>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</si>
  <si>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</si>
  <si>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</si>
  <si>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</si>
  <si>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</si>
  <si>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</si>
  <si>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</si>
  <si>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</si>
  <si>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</si>
  <si>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</si>
  <si>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</si>
  <si>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</si>
  <si>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</si>
  <si>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</si>
  <si>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</si>
  <si>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</si>
  <si>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</si>
  <si>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</si>
  <si>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</si>
  <si>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</si>
  <si>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</si>
  <si>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</si>
  <si>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</si>
  <si>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</si>
  <si>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</si>
  <si>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</si>
  <si>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</si>
  <si>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</si>
  <si>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</si>
  <si>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</si>
  <si>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</si>
  <si>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</si>
  <si>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</si>
  <si>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</si>
  <si>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</si>
  <si>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</si>
  <si>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</si>
  <si>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</si>
  <si>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</si>
  <si>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</si>
  <si>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</si>
  <si>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</si>
  <si>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</si>
  <si>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</si>
  <si>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</si>
  <si>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</si>
  <si>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</si>
  <si>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</si>
  <si>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</si>
  <si>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</si>
  <si>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</si>
  <si>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</si>
  <si>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</si>
  <si>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</si>
  <si>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</si>
  <si>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</si>
  <si>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</si>
  <si>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</si>
  <si>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</si>
  <si>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</si>
  <si>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</si>
  <si>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</si>
  <si>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</si>
  <si>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</si>
  <si>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</si>
  <si>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</si>
  <si>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</si>
  <si>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</si>
  <si>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</si>
  <si>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</si>
  <si>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</si>
  <si>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</si>
  <si>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</si>
  <si>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</si>
  <si>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</si>
  <si>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</si>
  <si>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</si>
  <si>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</si>
  <si>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</si>
  <si>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</si>
  <si>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</si>
  <si>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</si>
  <si>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</si>
  <si>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</si>
  <si>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</si>
  <si>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</si>
  <si>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</si>
  <si>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</si>
  <si>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</si>
  <si>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</si>
  <si>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</si>
  <si>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</si>
  <si>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</si>
  <si>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</si>
  <si>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</si>
  <si>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</si>
  <si>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</si>
  <si>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</si>
  <si>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</si>
  <si>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</si>
  <si>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</si>
  <si>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</si>
  <si>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</si>
  <si>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</si>
  <si>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</si>
  <si>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</si>
  <si>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</si>
  <si>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</si>
  <si>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</si>
  <si>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</si>
  <si>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</si>
  <si>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</si>
  <si>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</si>
  <si>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</si>
  <si>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</si>
  <si>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</si>
  <si>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</si>
  <si>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</si>
  <si>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</si>
  <si>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</si>
  <si>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</si>
  <si>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</si>
  <si>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</si>
  <si>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</si>
  <si>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</si>
  <si>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</si>
  <si>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</si>
  <si>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</si>
  <si>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</si>
  <si>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</si>
  <si>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</si>
  <si>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</si>
  <si>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</si>
  <si>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</si>
  <si>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</si>
  <si>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</si>
  <si>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</si>
  <si>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</si>
  <si>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</si>
  <si>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</si>
  <si>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</si>
  <si>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</si>
  <si>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</si>
  <si>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</si>
  <si>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</si>
  <si>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</si>
  <si>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</si>
  <si>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</si>
  <si>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</si>
  <si>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</si>
  <si>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</si>
  <si>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</si>
  <si>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</si>
  <si>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</si>
  <si>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</si>
  <si>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</si>
  <si>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</si>
  <si>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</si>
  <si>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</si>
  <si>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</si>
  <si>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</si>
  <si>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</si>
  <si>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</si>
  <si>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</si>
  <si>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</si>
  <si>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</si>
  <si>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</si>
  <si>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</si>
  <si>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</si>
  <si>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</si>
  <si>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</si>
  <si>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</si>
  <si>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</si>
  <si>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</si>
  <si>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</si>
  <si>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</si>
  <si>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</si>
  <si>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</si>
  <si>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</si>
  <si>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</si>
  <si>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</si>
  <si>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</si>
  <si>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</si>
  <si>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</si>
  <si>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</si>
  <si>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</si>
  <si>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</si>
  <si>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</si>
  <si>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</si>
  <si>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</si>
  <si>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</si>
  <si>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</si>
  <si>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</si>
  <si>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</si>
  <si>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</si>
  <si>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</si>
  <si>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</si>
  <si>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</si>
  <si>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</si>
  <si>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</si>
  <si>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</si>
  <si>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</si>
  <si>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</si>
  <si>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</si>
  <si>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</si>
  <si>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</si>
  <si>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</si>
  <si>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</si>
  <si>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</si>
  <si>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</si>
  <si>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</si>
  <si>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</si>
  <si>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</si>
  <si>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</si>
  <si>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</si>
  <si>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</si>
  <si>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</si>
  <si>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</si>
  <si>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</si>
  <si>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</si>
  <si>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</si>
  <si>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</si>
  <si>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</si>
  <si>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</si>
  <si>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</si>
  <si>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</si>
  <si>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</si>
  <si>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</si>
  <si>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</si>
  <si>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</si>
  <si>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</si>
  <si>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</si>
  <si>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</si>
  <si>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</si>
  <si>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</si>
  <si>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</si>
  <si>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</si>
  <si>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</si>
  <si>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</si>
  <si>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</si>
  <si>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</si>
  <si>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</si>
  <si>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</si>
  <si>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</si>
  <si>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</si>
  <si>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</si>
  <si>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</si>
  <si>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</si>
  <si>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</si>
  <si>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</si>
  <si>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</si>
  <si>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</si>
  <si>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</si>
  <si>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</si>
  <si>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</si>
  <si>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</si>
  <si>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</si>
  <si>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</si>
  <si>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</si>
  <si>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</si>
  <si>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</si>
  <si>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</si>
  <si>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</si>
  <si>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</si>
  <si>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</si>
  <si>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</si>
  <si>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</si>
  <si>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</si>
  <si>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</si>
  <si>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</si>
  <si>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</si>
  <si>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</si>
  <si>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</si>
  <si>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</si>
  <si>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</si>
  <si>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</si>
  <si>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</si>
  <si>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</si>
  <si>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</si>
  <si>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</si>
  <si>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</si>
  <si>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</si>
  <si>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</si>
  <si>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</si>
  <si>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</si>
  <si>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</si>
  <si>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</si>
  <si>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</si>
  <si>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</si>
  <si>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</si>
  <si>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</si>
  <si>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</si>
  <si>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</si>
  <si>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</si>
  <si>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</si>
  <si>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</si>
  <si>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</si>
  <si>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</si>
  <si>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</si>
  <si>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</si>
  <si>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</si>
  <si>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</si>
  <si>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</si>
  <si>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</si>
  <si>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</si>
  <si>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</si>
  <si>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</si>
  <si>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</si>
  <si>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</si>
  <si>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</si>
  <si>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</si>
  <si>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</si>
  <si>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</si>
  <si>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</si>
  <si>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</si>
  <si>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</si>
  <si>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</si>
  <si>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</si>
  <si>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</si>
  <si>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</si>
  <si>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</si>
  <si>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</si>
  <si>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</si>
  <si>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</si>
  <si>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</si>
  <si>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</si>
  <si>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</si>
  <si>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</si>
  <si>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</si>
  <si>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</si>
  <si>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</si>
  <si>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</si>
  <si>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</si>
  <si>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</si>
  <si>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</si>
  <si>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</si>
  <si>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</si>
  <si>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</si>
  <si>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</si>
  <si>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</si>
  <si>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</si>
  <si>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</si>
  <si>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</si>
  <si>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</si>
  <si>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</si>
  <si>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</si>
  <si>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</si>
  <si>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</si>
  <si>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</si>
  <si>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</si>
  <si>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</si>
  <si>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</si>
  <si>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</si>
  <si>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</si>
  <si>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</si>
  <si>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</si>
  <si>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</si>
  <si>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</si>
  <si>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</si>
  <si>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</si>
  <si>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</si>
  <si>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</si>
  <si>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</si>
  <si>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</si>
  <si>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</si>
  <si>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</si>
  <si>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</si>
  <si>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</si>
  <si>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</si>
  <si>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</si>
  <si>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</si>
  <si>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</si>
  <si>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</si>
  <si>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</si>
  <si>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</si>
  <si>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</si>
  <si>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</si>
  <si>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</si>
  <si>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</si>
  <si>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</si>
  <si>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</si>
  <si>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</si>
  <si>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</si>
  <si>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</si>
  <si>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</si>
  <si>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</si>
  <si>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</si>
  <si>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</si>
  <si>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</si>
  <si>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</si>
  <si>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</si>
  <si>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</si>
  <si>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</si>
  <si>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</si>
  <si>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</si>
  <si>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</si>
  <si>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</si>
  <si>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</si>
  <si>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</si>
  <si>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</si>
  <si>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</si>
  <si>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</si>
  <si>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</si>
  <si>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</si>
  <si>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</si>
  <si>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</si>
  <si>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</si>
  <si>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</si>
  <si>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</si>
  <si>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</si>
  <si>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</si>
  <si>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</si>
  <si>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</si>
  <si>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</si>
  <si>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</si>
  <si>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</si>
  <si>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</si>
  <si>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</si>
  <si>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</si>
  <si>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</si>
  <si>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</si>
  <si>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</si>
  <si>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</si>
  <si>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</si>
  <si>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</si>
  <si>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</si>
  <si>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</si>
  <si>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</si>
  <si>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</si>
  <si>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</si>
  <si>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</si>
  <si>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</si>
  <si>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</si>
  <si>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</si>
  <si>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</si>
  <si>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</si>
  <si>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</si>
  <si>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</si>
  <si>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</si>
  <si>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</si>
  <si>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</si>
  <si>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</si>
  <si>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</si>
  <si>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</si>
  <si>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</si>
  <si>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</si>
  <si>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</si>
  <si>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</si>
  <si>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</si>
  <si>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</si>
  <si>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</si>
  <si>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</si>
  <si>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</si>
  <si>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</si>
  <si>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</si>
  <si>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</si>
  <si>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</si>
  <si>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</si>
  <si>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</si>
  <si>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</si>
  <si>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</si>
  <si>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</si>
  <si>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</si>
  <si>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</si>
  <si>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</si>
  <si>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</si>
  <si>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</si>
  <si>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</si>
  <si>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</si>
  <si>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</si>
  <si>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</si>
  <si>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</si>
  <si>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</si>
  <si>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</si>
  <si>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</si>
  <si>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</si>
  <si>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</si>
  <si>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</si>
  <si>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</si>
  <si>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</si>
  <si>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</si>
  <si>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</si>
  <si>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</si>
  <si>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</si>
  <si>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</si>
  <si>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</si>
  <si>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</si>
  <si>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</si>
  <si>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</si>
  <si>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</si>
  <si>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</si>
  <si>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</si>
  <si>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</si>
  <si>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</si>
  <si>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</si>
  <si>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</si>
  <si>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</si>
  <si>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</si>
  <si>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</si>
  <si>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</si>
  <si>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</si>
  <si>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</si>
  <si>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</si>
  <si>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</si>
  <si>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</si>
  <si>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</si>
  <si>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</si>
  <si>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</si>
  <si>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</si>
  <si>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</si>
  <si>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</si>
  <si>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</si>
  <si>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</si>
  <si>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</si>
  <si>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</si>
  <si>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</si>
  <si>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</si>
  <si>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</si>
  <si>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</si>
  <si>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</si>
  <si>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</si>
  <si>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</si>
  <si>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</si>
  <si>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</si>
  <si>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</si>
  <si>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</si>
  <si>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</si>
  <si>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</si>
  <si>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</si>
  <si>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</si>
  <si>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</si>
  <si>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</si>
  <si>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</si>
  <si>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</si>
  <si>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</si>
  <si>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</si>
  <si>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</si>
  <si>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</si>
  <si>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</si>
  <si>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</si>
  <si>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</si>
  <si>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</si>
  <si>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</si>
  <si>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</si>
  <si>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</si>
  <si>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</si>
  <si>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</si>
  <si>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</si>
  <si>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</si>
  <si>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</si>
  <si>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</si>
  <si>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</si>
  <si>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</si>
  <si>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</si>
  <si>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</si>
  <si>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</si>
  <si>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</si>
  <si>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</si>
  <si>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</si>
  <si>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</si>
  <si>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</si>
  <si>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</si>
  <si>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</si>
  <si>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</si>
  <si>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</si>
  <si>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</si>
  <si>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</si>
  <si>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</si>
  <si>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</si>
  <si>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</si>
  <si>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</si>
  <si>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</si>
  <si>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</si>
  <si>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</si>
  <si>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</si>
  <si>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</si>
  <si>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</si>
  <si>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</si>
  <si>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</si>
  <si>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</si>
  <si>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</si>
  <si>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</si>
  <si>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</si>
  <si>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</si>
  <si>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</si>
  <si>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</si>
  <si>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</si>
  <si>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</si>
  <si>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</si>
  <si>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</si>
  <si>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</si>
  <si>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</si>
  <si>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</si>
  <si>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</si>
  <si>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</si>
  <si>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</si>
  <si>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</si>
  <si>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</si>
  <si>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</si>
  <si>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</si>
  <si>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</si>
  <si>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</si>
  <si>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</si>
  <si>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</si>
  <si>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</si>
  <si>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</si>
  <si>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</si>
  <si>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</si>
  <si>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</si>
  <si>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</si>
  <si>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</si>
  <si>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</si>
  <si>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</si>
  <si>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</si>
  <si>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</si>
  <si>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</si>
  <si>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</si>
  <si>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</si>
  <si>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</si>
  <si>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</si>
  <si>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</si>
  <si>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</si>
  <si>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</si>
  <si>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</si>
  <si>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</si>
  <si>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</si>
  <si>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</si>
  <si>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</si>
  <si>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</si>
  <si>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</si>
  <si>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</si>
  <si>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</si>
  <si>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</si>
  <si>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</si>
  <si>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</si>
  <si>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</si>
  <si>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</si>
  <si>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</si>
  <si>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</si>
  <si>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</si>
  <si>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</si>
  <si>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</si>
  <si>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</si>
  <si>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</si>
  <si>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</si>
  <si>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</si>
  <si>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</si>
  <si>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</si>
  <si>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</si>
  <si>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</si>
  <si>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</si>
  <si>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</si>
  <si>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</si>
  <si>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</si>
  <si>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</si>
  <si>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</si>
  <si>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</si>
  <si>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</si>
  <si>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</si>
  <si>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</si>
  <si>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</si>
  <si>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</si>
  <si>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</si>
  <si>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</si>
  <si>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</si>
  <si>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</si>
  <si>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</si>
  <si>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</si>
  <si>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</si>
  <si>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</si>
  <si>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</si>
  <si>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</si>
  <si>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</si>
  <si>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</si>
  <si>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</si>
  <si>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</si>
  <si>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</si>
  <si>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</si>
  <si>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</si>
  <si>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</si>
  <si>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</si>
  <si>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</si>
  <si>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</si>
  <si>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</si>
  <si>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</si>
  <si>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</si>
  <si>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</si>
  <si>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</si>
  <si>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</si>
  <si>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</si>
  <si>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</si>
  <si>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</si>
  <si>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</si>
  <si>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</si>
  <si>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</si>
  <si>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</si>
  <si>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</si>
  <si>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</si>
  <si>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</si>
  <si>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</si>
  <si>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</si>
  <si>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</si>
  <si>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</si>
  <si>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</si>
  <si>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</si>
  <si>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</si>
  <si>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</si>
  <si>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</si>
  <si>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</si>
  <si>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</si>
  <si>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</si>
  <si>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</si>
  <si>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</si>
  <si>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</si>
  <si>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</si>
  <si>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</si>
  <si>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</si>
  <si>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</si>
  <si>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</si>
  <si>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</si>
  <si>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</si>
  <si>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</si>
  <si>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</si>
  <si>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</si>
  <si>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</si>
  <si>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</si>
  <si>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</si>
  <si>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</si>
  <si>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</si>
  <si>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</si>
  <si>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</si>
  <si>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</si>
  <si>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</si>
  <si>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</si>
  <si>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</si>
  <si>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</si>
  <si>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</si>
  <si>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</si>
  <si>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</si>
  <si>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</si>
  <si>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</si>
  <si>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</si>
  <si>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</si>
  <si>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</si>
  <si>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</si>
  <si>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</si>
  <si>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</si>
  <si>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</si>
  <si>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</si>
  <si>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</si>
  <si>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</si>
  <si>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</si>
  <si>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</si>
  <si>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</si>
  <si>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</si>
  <si>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</si>
  <si>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</si>
  <si>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</si>
  <si>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</si>
  <si>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</si>
  <si>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</si>
  <si>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</si>
  <si>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</si>
  <si>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</si>
  <si>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</si>
  <si>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</si>
  <si>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</si>
  <si>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</si>
  <si>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</si>
  <si>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</si>
  <si>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</si>
  <si>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</si>
  <si>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</si>
  <si>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</si>
  <si>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</si>
  <si>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</si>
  <si>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</si>
  <si>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</si>
  <si>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</si>
  <si>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</si>
  <si>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</si>
  <si>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</si>
  <si>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</si>
  <si>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</si>
  <si>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</si>
  <si>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</si>
  <si>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</si>
  <si>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</si>
  <si>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</si>
  <si>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</si>
  <si>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</si>
  <si>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</si>
  <si>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</si>
  <si>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</si>
  <si>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</si>
  <si>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</si>
  <si>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</si>
  <si>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</si>
  <si>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</si>
  <si>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</si>
  <si>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</si>
  <si>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</si>
  <si>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</si>
  <si>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</si>
  <si>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</si>
  <si>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</si>
  <si>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</si>
  <si>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</si>
  <si>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</si>
  <si>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</si>
  <si>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</si>
  <si>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</si>
  <si>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</si>
  <si>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</si>
  <si>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</si>
  <si>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</si>
  <si>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</si>
  <si>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</si>
  <si>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</si>
  <si>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</si>
  <si>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</si>
  <si>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</si>
  <si>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</si>
  <si>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</si>
  <si>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</si>
  <si>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</si>
  <si>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</si>
  <si>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</si>
  <si>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</si>
  <si>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</si>
  <si>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</si>
  <si>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</si>
  <si>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</si>
  <si>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</si>
  <si>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</si>
  <si>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</si>
  <si>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</si>
  <si>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</si>
  <si>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</si>
  <si>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</si>
  <si>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</si>
  <si>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</si>
  <si>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</si>
  <si>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</si>
  <si>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</si>
  <si>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</si>
  <si>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</si>
  <si>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</si>
  <si>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</si>
  <si>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</si>
  <si>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</si>
  <si>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</si>
  <si>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</si>
  <si>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</si>
  <si>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</si>
  <si>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</si>
  <si>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</si>
  <si>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</si>
  <si>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</si>
  <si>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</si>
  <si>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</si>
  <si>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</si>
  <si>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</si>
  <si>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</si>
  <si>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</si>
  <si>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</si>
  <si>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</si>
  <si>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</si>
  <si>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</si>
  <si>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</si>
  <si>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</si>
  <si>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</si>
  <si>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</si>
  <si>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</si>
  <si>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</si>
  <si>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</si>
  <si>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</si>
  <si>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</si>
  <si>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</si>
  <si>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</si>
  <si>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</si>
  <si>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</si>
  <si>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</si>
  <si>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</si>
  <si>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</si>
  <si>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</si>
  <si>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</si>
  <si>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</si>
  <si>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</si>
  <si>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</si>
  <si>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</si>
  <si>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</si>
  <si>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</si>
  <si>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</si>
  <si>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</si>
  <si>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</si>
  <si>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</si>
  <si>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</si>
  <si>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</si>
  <si>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</si>
  <si>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</si>
  <si>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</si>
  <si>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</si>
  <si>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</si>
  <si>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</si>
  <si>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</si>
  <si>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</si>
  <si>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</si>
  <si>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</si>
  <si>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</si>
  <si>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</si>
  <si>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</si>
  <si>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</si>
  <si>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</si>
  <si>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</si>
  <si>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</si>
  <si>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</si>
  <si>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</si>
  <si>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</si>
  <si>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</si>
  <si>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</si>
  <si>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</si>
  <si>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</si>
  <si>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</si>
  <si>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</si>
  <si>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</si>
  <si>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</si>
  <si>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</si>
  <si>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</si>
  <si>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</si>
  <si>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</si>
  <si>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</si>
  <si>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</si>
  <si>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</si>
  <si>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</si>
  <si>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</si>
  <si>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</si>
  <si>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</si>
  <si>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</si>
  <si>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</si>
  <si>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</si>
  <si>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</si>
  <si>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</si>
  <si>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</si>
  <si>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</si>
  <si>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</si>
  <si>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</si>
  <si>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</si>
  <si>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</si>
  <si>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</si>
  <si>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</si>
  <si>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</si>
  <si>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</si>
  <si>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</si>
  <si>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</si>
  <si>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</si>
  <si>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</si>
  <si>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</si>
  <si>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</si>
  <si>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</si>
  <si>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</si>
  <si>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</si>
  <si>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</si>
  <si>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</si>
  <si>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</si>
  <si>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</si>
  <si>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</si>
  <si>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</si>
  <si>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</si>
  <si>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</si>
  <si>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</si>
  <si>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</si>
  <si>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</si>
  <si>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</si>
  <si>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</si>
  <si>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</si>
  <si>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</si>
  <si>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</si>
  <si>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</si>
  <si>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</si>
  <si>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</si>
  <si>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</si>
  <si>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</si>
  <si>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</si>
  <si>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</si>
  <si>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</si>
  <si>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</si>
  <si>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</si>
  <si>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</si>
  <si>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</si>
  <si>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</si>
  <si>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</si>
  <si>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</si>
  <si>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</si>
  <si>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</si>
  <si>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</si>
  <si>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</si>
  <si>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</si>
  <si>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</si>
  <si>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</si>
  <si>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</si>
  <si>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</si>
  <si>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</si>
  <si>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</si>
  <si>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</si>
  <si>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</si>
  <si>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</si>
  <si>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</si>
  <si>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</si>
  <si>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</si>
  <si>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</si>
  <si>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</si>
  <si>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</si>
  <si>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</si>
  <si>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</si>
  <si>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</si>
  <si>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</si>
  <si>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</si>
  <si>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</si>
  <si>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</si>
  <si>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</si>
  <si>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</si>
  <si>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</si>
  <si>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</si>
  <si>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</si>
  <si>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</si>
  <si>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</si>
  <si>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</si>
  <si>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</si>
  <si>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</si>
  <si>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</si>
  <si>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</si>
  <si>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</si>
  <si>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</si>
  <si>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</si>
  <si>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</si>
  <si>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</si>
  <si>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</si>
  <si>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</si>
  <si>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</si>
  <si>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</si>
  <si>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</si>
  <si>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</si>
  <si>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</si>
  <si>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</si>
  <si>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</si>
  <si>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</si>
  <si>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</si>
  <si>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</si>
  <si>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</si>
  <si>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</si>
  <si>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</si>
  <si>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</si>
  <si>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</si>
  <si>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</si>
  <si>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</si>
  <si>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</si>
  <si>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</si>
  <si>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</si>
  <si>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</si>
  <si>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</si>
  <si>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</si>
  <si>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</si>
  <si>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</si>
  <si>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</si>
  <si>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</si>
  <si>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</si>
  <si>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</si>
  <si>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</si>
  <si>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</si>
  <si>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</si>
  <si>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</si>
  <si>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</si>
  <si>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</si>
  <si>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</si>
  <si>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</si>
  <si>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</si>
  <si>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</si>
  <si>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</si>
  <si>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</si>
  <si>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</si>
  <si>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</si>
  <si>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</si>
  <si>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</si>
  <si>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</si>
  <si>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</si>
  <si>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</si>
  <si>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</si>
  <si>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</si>
  <si>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</si>
  <si>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</si>
  <si>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</si>
  <si>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</si>
  <si>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</si>
  <si>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</si>
  <si>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</si>
  <si>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</si>
  <si>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</si>
  <si>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</si>
  <si>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</si>
  <si>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</si>
  <si>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</si>
  <si>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</si>
  <si>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</si>
  <si>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</si>
  <si>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</si>
  <si>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</si>
  <si>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</si>
  <si>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</si>
  <si>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</si>
  <si>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</si>
  <si>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</si>
  <si>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</si>
  <si>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</si>
  <si>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</si>
  <si>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</si>
  <si>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</si>
  <si>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</si>
  <si>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</si>
  <si>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</si>
  <si>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</si>
  <si>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</si>
  <si>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</si>
  <si>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</si>
  <si>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</si>
  <si>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</si>
  <si>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</si>
  <si>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</si>
  <si>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</si>
  <si>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</si>
  <si>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</si>
  <si>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</si>
  <si>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</si>
  <si>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</si>
  <si>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</si>
  <si>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</si>
  <si>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</si>
  <si>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</si>
  <si>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</si>
  <si>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</si>
  <si>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</si>
  <si>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</si>
  <si>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</si>
  <si>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</si>
  <si>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</si>
  <si>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</si>
  <si>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</si>
  <si>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</si>
  <si>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</si>
  <si>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</si>
  <si>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</si>
  <si>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</si>
  <si>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</si>
  <si>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</si>
  <si>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</si>
  <si>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</si>
  <si>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</si>
  <si>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</si>
  <si>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</si>
  <si>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</si>
  <si>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</si>
  <si>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</si>
  <si>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</si>
  <si>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</si>
  <si>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</si>
  <si>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</si>
  <si>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</si>
  <si>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</si>
  <si>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</si>
  <si>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</si>
  <si>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</si>
  <si>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</si>
  <si>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</si>
  <si>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</si>
  <si>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</si>
  <si>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</si>
  <si>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</si>
  <si>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</si>
  <si>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</si>
  <si>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</si>
  <si>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</si>
  <si>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</si>
  <si>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</si>
  <si>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</si>
  <si>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</si>
  <si>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</si>
  <si>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</si>
  <si>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</si>
  <si>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</si>
  <si>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</si>
  <si>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</si>
  <si>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</si>
  <si>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</si>
  <si>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</si>
  <si>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</si>
  <si>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</si>
  <si>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</si>
  <si>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</si>
  <si>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</si>
  <si>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</si>
  <si>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</si>
  <si>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</si>
  <si>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</si>
  <si>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</si>
  <si>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</si>
  <si>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</si>
  <si>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</si>
  <si>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</si>
  <si>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</si>
  <si>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</si>
  <si>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</si>
  <si>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</si>
  <si>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</si>
  <si>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</si>
  <si>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</si>
  <si>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</si>
  <si>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</si>
  <si>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</si>
  <si>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</si>
  <si>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</si>
  <si>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</si>
  <si>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</si>
  <si>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</si>
  <si>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</si>
  <si>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</si>
  <si>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</si>
  <si>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</si>
  <si>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</si>
  <si>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</si>
  <si>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</si>
  <si>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</si>
  <si>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</si>
  <si>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</si>
  <si>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</si>
  <si>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</si>
  <si>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</si>
  <si>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</si>
  <si>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</si>
  <si>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</si>
  <si>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</si>
  <si>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</si>
  <si>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</si>
  <si>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</si>
  <si>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</si>
  <si>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</si>
  <si>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</si>
  <si>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</si>
  <si>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</si>
  <si>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</si>
  <si>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</si>
  <si>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</si>
  <si>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</si>
  <si>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</si>
  <si>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</si>
  <si>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</si>
  <si>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</si>
  <si>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</si>
  <si>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</si>
  <si>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</si>
  <si>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</si>
  <si>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</si>
  <si>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</si>
  <si>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</si>
  <si>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</si>
  <si>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</si>
  <si>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</si>
  <si>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</si>
  <si>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</si>
  <si>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</si>
  <si>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</si>
  <si>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</si>
  <si>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</si>
  <si>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</si>
  <si>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</si>
  <si>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</si>
  <si>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</si>
  <si>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</si>
  <si>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</si>
  <si>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</si>
  <si>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</si>
  <si>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</si>
  <si>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</si>
  <si>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</si>
  <si>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</si>
  <si>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</si>
  <si>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</si>
  <si>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</si>
  <si>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</si>
  <si>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</si>
  <si>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</si>
  <si>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</si>
  <si>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</si>
  <si>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</si>
  <si>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</si>
  <si>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</si>
  <si>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</si>
  <si>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</si>
  <si>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</si>
  <si>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</si>
  <si>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</si>
  <si>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</si>
  <si>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</si>
  <si>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</si>
  <si>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</si>
  <si>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</si>
  <si>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</si>
  <si>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</si>
  <si>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</si>
  <si>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</si>
  <si>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</si>
  <si>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</si>
  <si>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</si>
  <si>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</si>
  <si>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</si>
  <si>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</si>
  <si>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</si>
  <si>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</si>
  <si>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</si>
  <si>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</si>
  <si>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</si>
  <si>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</si>
  <si>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</si>
  <si>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</si>
  <si>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</si>
  <si>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</si>
  <si>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</si>
  <si>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</si>
  <si>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</si>
  <si>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</si>
  <si>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</si>
  <si>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</si>
  <si>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</si>
  <si>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</si>
  <si>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</si>
  <si>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</si>
  <si>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</si>
  <si>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</si>
  <si>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</si>
  <si>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</si>
  <si>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</si>
  <si>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</si>
  <si>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</si>
  <si>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</si>
  <si>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</si>
  <si>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</si>
  <si>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</si>
  <si>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</si>
  <si>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</si>
  <si>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</si>
  <si>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</si>
  <si>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</si>
  <si>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</si>
  <si>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</si>
  <si>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</si>
  <si>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</si>
  <si>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</si>
  <si>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</si>
  <si>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</si>
  <si>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</si>
  <si>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</si>
  <si>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</si>
  <si>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</si>
  <si>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</si>
  <si>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</si>
  <si>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</si>
  <si>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</si>
  <si>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</si>
  <si>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</si>
  <si>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</si>
  <si>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</si>
  <si>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</si>
  <si>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</si>
  <si>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</si>
  <si>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</si>
  <si>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</si>
  <si>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</si>
  <si>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</si>
  <si>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</si>
  <si>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</si>
  <si>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</si>
  <si>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</si>
  <si>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</si>
  <si>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</si>
  <si>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</si>
  <si>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</si>
  <si>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</si>
  <si>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</si>
  <si>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</si>
  <si>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</si>
  <si>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</si>
  <si>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</si>
  <si>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</si>
  <si>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</si>
  <si>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</si>
  <si>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</si>
  <si>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</si>
  <si>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</si>
  <si>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</si>
  <si>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</si>
  <si>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</si>
  <si>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</si>
  <si>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</si>
  <si>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</si>
  <si>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</si>
  <si>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</si>
  <si>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</si>
  <si>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</si>
  <si>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</si>
  <si>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</si>
  <si>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</si>
  <si>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</si>
  <si>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</si>
  <si>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</si>
  <si>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</si>
  <si>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</si>
  <si>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</si>
  <si>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</si>
  <si>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</si>
  <si>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</si>
  <si>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</si>
  <si>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</si>
  <si>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</si>
  <si>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</si>
  <si>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</si>
  <si>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</si>
  <si>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</si>
  <si>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</si>
  <si>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</si>
  <si>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</si>
  <si>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</si>
  <si>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</si>
  <si>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</si>
  <si>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</si>
  <si>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</si>
  <si>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</si>
  <si>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</si>
  <si>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</si>
  <si>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</si>
  <si>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</si>
  <si>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</si>
  <si>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</si>
  <si>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</si>
  <si>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</si>
  <si>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</si>
  <si>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</si>
  <si>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</si>
  <si>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</si>
  <si>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</si>
  <si>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</si>
  <si>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</si>
  <si>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</si>
  <si>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</si>
  <si>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</si>
  <si>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</si>
  <si>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</si>
  <si>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</si>
  <si>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</si>
  <si>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</si>
  <si>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</si>
  <si>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</si>
  <si>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</si>
  <si>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</si>
  <si>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</si>
  <si>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</si>
  <si>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</si>
  <si>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</si>
  <si>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</si>
  <si>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</si>
  <si>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</si>
  <si>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</si>
  <si>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</si>
  <si>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</si>
  <si>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</si>
  <si>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</si>
  <si>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</si>
  <si>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</si>
  <si>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</si>
  <si>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</si>
  <si>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</si>
  <si>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</si>
  <si>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</si>
  <si>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</si>
  <si>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</si>
  <si>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</si>
  <si>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</si>
  <si>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</si>
  <si>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</si>
  <si>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</si>
  <si>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</si>
  <si>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</si>
  <si>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</si>
  <si>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</si>
  <si>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</si>
  <si>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</si>
  <si>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</si>
  <si>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</si>
  <si>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</si>
  <si>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</si>
  <si>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</si>
  <si>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</si>
  <si>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</si>
  <si>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</si>
  <si>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</si>
  <si>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</si>
  <si>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</si>
  <si>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</si>
  <si>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</si>
  <si>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</si>
  <si>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</si>
  <si>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</si>
  <si>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</si>
  <si>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</si>
  <si>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</si>
  <si>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</si>
  <si>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</si>
  <si>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</si>
  <si>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</si>
  <si>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</si>
  <si>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</si>
  <si>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</si>
  <si>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</si>
  <si>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</si>
  <si>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</si>
  <si>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</si>
  <si>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</si>
  <si>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</si>
  <si>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</si>
  <si>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</si>
  <si>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</si>
  <si>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</si>
  <si>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</si>
  <si>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</si>
  <si>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</si>
  <si>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</si>
  <si>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</si>
  <si>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</si>
  <si>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</si>
  <si>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</si>
  <si>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</si>
  <si>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</si>
  <si>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</si>
  <si>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</si>
  <si>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</si>
  <si>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</si>
  <si>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</si>
  <si>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</si>
  <si>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</si>
  <si>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</si>
  <si>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</si>
  <si>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</si>
  <si>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</si>
  <si>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</si>
  <si>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</si>
  <si>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</si>
  <si>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</si>
  <si>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</si>
  <si>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</si>
  <si>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</si>
  <si>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</si>
  <si>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</si>
  <si>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</si>
  <si>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</si>
  <si>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</si>
  <si>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</si>
  <si>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</si>
  <si>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</si>
  <si>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</si>
  <si>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</si>
  <si>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</si>
  <si>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</si>
  <si>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</si>
  <si>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</si>
  <si>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</si>
  <si>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</si>
  <si>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</si>
  <si>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</si>
  <si>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</si>
  <si>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</si>
  <si>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</si>
  <si>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</si>
  <si>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</si>
  <si>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</si>
  <si>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</si>
  <si>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</si>
  <si>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</si>
  <si>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</si>
  <si>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</si>
  <si>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</si>
  <si>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</si>
  <si>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</si>
  <si>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</si>
  <si>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</si>
  <si>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</si>
  <si>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</si>
  <si>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</si>
  <si>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</si>
  <si>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</si>
  <si>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</si>
  <si>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</si>
  <si>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</si>
  <si>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</si>
  <si>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</si>
  <si>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</si>
  <si>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</si>
  <si>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</si>
  <si>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</si>
  <si>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</si>
  <si>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</si>
  <si>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</si>
  <si>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</si>
  <si>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</si>
  <si>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</si>
  <si>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</si>
  <si>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</si>
  <si>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</si>
  <si>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</si>
  <si>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</si>
  <si>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</si>
  <si>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</si>
  <si>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</si>
  <si>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</si>
  <si>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</si>
  <si>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</si>
  <si>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</si>
  <si>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</si>
  <si>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</si>
  <si>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</si>
  <si>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</si>
  <si>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</si>
  <si>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</si>
  <si>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</si>
  <si>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</si>
  <si>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</si>
  <si>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</si>
  <si>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</si>
  <si>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</si>
  <si>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</si>
  <si>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</si>
  <si>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</si>
  <si>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</si>
  <si>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</si>
  <si>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</si>
  <si>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</si>
  <si>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</si>
  <si>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</si>
  <si>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</si>
  <si>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</si>
  <si>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</si>
  <si>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</si>
  <si>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</si>
  <si>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</si>
  <si>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</si>
  <si>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</si>
  <si>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</si>
  <si>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</si>
  <si>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</si>
  <si>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</si>
  <si>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</si>
  <si>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</si>
  <si>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</si>
  <si>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</si>
  <si>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</si>
  <si>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</si>
  <si>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</si>
  <si>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</si>
  <si>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</si>
  <si>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</si>
  <si>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</si>
  <si>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</si>
  <si>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</si>
  <si>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</si>
  <si>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</si>
  <si>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</si>
  <si>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</si>
  <si>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</si>
  <si>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</si>
  <si>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</si>
  <si>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</si>
  <si>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</si>
  <si>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</si>
  <si>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</si>
  <si>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</si>
  <si>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</si>
  <si>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</si>
  <si>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</si>
  <si>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</si>
  <si>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</si>
  <si>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</si>
  <si>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</si>
  <si>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</si>
  <si>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</si>
  <si>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</si>
  <si>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</si>
  <si>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</si>
  <si>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</si>
  <si>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</si>
  <si>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</si>
  <si>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</si>
  <si>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</si>
  <si>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</si>
  <si>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</si>
  <si>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</si>
  <si>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</si>
  <si>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</si>
  <si>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</si>
  <si>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</si>
  <si>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</si>
  <si>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</si>
  <si>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</si>
  <si>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</si>
  <si>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</si>
  <si>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</si>
  <si>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</si>
  <si>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</si>
  <si>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</si>
  <si>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</si>
  <si>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</si>
  <si>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</si>
  <si>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</si>
  <si>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</si>
  <si>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</si>
  <si>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</si>
  <si>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</si>
  <si>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</si>
  <si>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</si>
  <si>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</si>
  <si>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</si>
  <si>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</si>
  <si>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</si>
  <si>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</si>
  <si>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</si>
  <si>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</si>
  <si>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</si>
  <si>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</si>
  <si>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</si>
  <si>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</si>
  <si>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</si>
  <si>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</si>
  <si>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</si>
  <si>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</si>
  <si>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</si>
  <si>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</si>
  <si>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</si>
  <si>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</si>
  <si>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</si>
  <si>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</si>
  <si>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</si>
  <si>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</si>
  <si>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</si>
  <si>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</si>
  <si>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</si>
  <si>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</si>
  <si>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</si>
  <si>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</si>
  <si>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</si>
  <si>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</si>
  <si>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</si>
  <si>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</si>
  <si>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</si>
  <si>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</si>
  <si>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</si>
  <si>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</si>
  <si>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</si>
  <si>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</si>
  <si>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</si>
  <si>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</si>
  <si>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</si>
  <si>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</si>
  <si>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</si>
  <si>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</si>
  <si>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</si>
  <si>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</si>
  <si>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</si>
  <si>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</si>
  <si>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</si>
  <si>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</si>
  <si>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</si>
  <si>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</si>
  <si>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</si>
  <si>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</si>
  <si>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</si>
  <si>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</si>
  <si>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</si>
  <si>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</si>
  <si>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</si>
  <si>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</si>
  <si>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</si>
  <si>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</si>
  <si>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</si>
  <si>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</si>
  <si>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</si>
  <si>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</si>
  <si>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</si>
  <si>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</si>
  <si>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</si>
  <si>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</si>
  <si>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</si>
  <si>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</si>
  <si>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</si>
  <si>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</si>
  <si>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</si>
  <si>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</si>
  <si>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</si>
  <si>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</si>
  <si>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</si>
  <si>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</si>
  <si>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</si>
  <si>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</si>
  <si>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</si>
  <si>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</si>
  <si>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</si>
  <si>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</si>
  <si>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</si>
  <si>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</si>
  <si>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</si>
  <si>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</si>
  <si>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</si>
  <si>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</si>
  <si>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</si>
  <si>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</si>
  <si>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</si>
  <si>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</si>
  <si>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</si>
  <si>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</si>
  <si>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</si>
  <si>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</si>
  <si>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</si>
  <si>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</si>
  <si>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</si>
  <si>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</si>
  <si>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</si>
  <si>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</si>
  <si>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</si>
  <si>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</si>
  <si>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</si>
  <si>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</si>
  <si>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</si>
  <si>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</si>
  <si>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</si>
  <si>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</si>
  <si>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</si>
  <si>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</si>
  <si>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</si>
  <si>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</si>
  <si>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</si>
  <si>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</si>
  <si>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</si>
  <si>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</si>
  <si>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</si>
  <si>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</si>
  <si>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</si>
  <si>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</si>
  <si>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</si>
  <si>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</si>
  <si>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</si>
  <si>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</si>
  <si>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</si>
  <si>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</si>
  <si>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</si>
  <si>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</si>
  <si>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</si>
  <si>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</si>
  <si>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</si>
  <si>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</si>
  <si>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</si>
  <si>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</si>
  <si>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</si>
  <si>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</si>
  <si>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</si>
  <si>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</si>
  <si>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</si>
  <si>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</si>
  <si>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</si>
  <si>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</si>
  <si>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</si>
  <si>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</si>
  <si>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</si>
  <si>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</si>
  <si>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</si>
  <si>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</si>
  <si>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</si>
  <si>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</si>
  <si>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</si>
  <si>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</si>
  <si>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</si>
  <si>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</si>
  <si>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</si>
  <si>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</si>
  <si>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</si>
  <si>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</si>
  <si>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</si>
  <si>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</si>
  <si>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</si>
  <si>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</si>
  <si>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</si>
  <si>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</si>
  <si>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</si>
  <si>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</si>
  <si>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</si>
  <si>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</si>
  <si>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</si>
  <si>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</si>
  <si>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</si>
  <si>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</si>
  <si>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</si>
  <si>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</si>
  <si>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</si>
  <si>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</si>
  <si>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</si>
  <si>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</si>
  <si>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</si>
  <si>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</si>
  <si>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</si>
  <si>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</si>
  <si>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</si>
  <si>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</si>
  <si>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</si>
  <si>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</si>
  <si>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</si>
  <si>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</si>
  <si>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</si>
  <si>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</si>
  <si>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</si>
  <si>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</si>
  <si>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</si>
  <si>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</si>
  <si>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</si>
  <si>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</si>
  <si>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</si>
  <si>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</si>
  <si>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</si>
  <si>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</si>
  <si>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</si>
  <si>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</si>
  <si>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</si>
  <si>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</si>
  <si>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</si>
  <si>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</si>
  <si>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</si>
  <si>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</si>
  <si>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</si>
  <si>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</si>
  <si>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</si>
  <si>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</si>
  <si>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</si>
  <si>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</si>
  <si>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</si>
  <si>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</si>
  <si>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</si>
  <si>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</si>
  <si>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</si>
  <si>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</si>
  <si>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</si>
  <si>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</si>
  <si>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</si>
  <si>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</si>
  <si>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</si>
  <si>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</si>
  <si>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</si>
  <si>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</si>
  <si>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</si>
  <si>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</si>
  <si>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</si>
  <si>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</si>
  <si>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</si>
  <si>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</si>
  <si>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</si>
  <si>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</si>
  <si>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</si>
  <si>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</si>
  <si>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</si>
  <si>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</si>
  <si>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</si>
  <si>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</si>
  <si>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</si>
  <si>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</si>
  <si>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</si>
  <si>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</si>
  <si>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</si>
  <si>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</si>
  <si>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</si>
  <si>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</si>
  <si>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</si>
  <si>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</si>
  <si>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</si>
  <si>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</si>
  <si>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</si>
  <si>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</si>
  <si>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</si>
  <si>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</si>
  <si>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</si>
  <si>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</si>
  <si>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</si>
  <si>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</si>
  <si>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</si>
  <si>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</si>
  <si>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</si>
  <si>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</si>
  <si>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</si>
  <si>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</si>
  <si>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</si>
  <si>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</si>
  <si>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</si>
  <si>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</si>
  <si>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</si>
  <si>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</si>
  <si>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</si>
  <si>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</si>
  <si>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</si>
  <si>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</si>
  <si>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</si>
  <si>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</si>
  <si>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</si>
  <si>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</si>
  <si>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</si>
  <si>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</si>
  <si>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</si>
  <si>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</si>
  <si>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</si>
  <si>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</si>
  <si>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</si>
  <si>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</si>
  <si>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</si>
  <si>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</si>
  <si>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</si>
  <si>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</si>
  <si>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</si>
  <si>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</si>
  <si>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</si>
  <si>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</si>
  <si>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</si>
  <si>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</si>
  <si>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</si>
  <si>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</si>
  <si>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</si>
  <si>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</si>
  <si>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</si>
  <si>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</si>
  <si>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</si>
  <si>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</si>
  <si>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</si>
  <si>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</si>
  <si>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</si>
  <si>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</si>
  <si>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</si>
  <si>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</si>
  <si>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</si>
  <si>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</si>
  <si>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</si>
  <si>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</si>
  <si>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</si>
  <si>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</si>
  <si>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</si>
  <si>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</si>
  <si>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</si>
  <si>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</si>
  <si>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</si>
  <si>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</si>
  <si>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</si>
  <si>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</si>
  <si>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</si>
  <si>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</si>
  <si>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</si>
  <si>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</si>
  <si>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</si>
  <si>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</si>
  <si>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</si>
  <si>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</si>
  <si>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</si>
  <si>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</si>
  <si>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</si>
  <si>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</si>
  <si>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</si>
  <si>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</si>
  <si>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</si>
  <si>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</si>
  <si>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</si>
  <si>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</si>
  <si>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</si>
  <si>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</si>
  <si>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</si>
  <si>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</si>
  <si>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</si>
  <si>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</si>
  <si>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</si>
  <si>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</si>
  <si>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</si>
  <si>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</si>
  <si>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</si>
  <si>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</si>
  <si>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</si>
  <si>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</si>
  <si>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</si>
  <si>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</si>
  <si>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</si>
  <si>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</si>
  <si>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</si>
  <si>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</si>
  <si>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</si>
  <si>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</si>
  <si>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</si>
  <si>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</si>
  <si>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</si>
  <si>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</si>
  <si>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</si>
  <si>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</si>
  <si>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</si>
  <si>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</si>
  <si>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</si>
  <si>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</si>
  <si>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</si>
  <si>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</si>
  <si>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</si>
  <si>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</si>
  <si>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</si>
  <si>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</si>
  <si>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</si>
  <si>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</si>
  <si>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</si>
  <si>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</si>
  <si>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</si>
  <si>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</si>
  <si>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</si>
  <si>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</si>
  <si>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</si>
  <si>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</si>
  <si>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</si>
  <si>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</si>
  <si>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</si>
  <si>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</si>
  <si>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</si>
  <si>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</si>
  <si>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</si>
  <si>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</si>
  <si>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</si>
  <si>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</si>
  <si>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</si>
  <si>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</si>
  <si>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</si>
  <si>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</si>
  <si>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</si>
  <si>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</si>
  <si>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</si>
  <si>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</si>
  <si>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</si>
  <si>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</si>
  <si>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</si>
  <si>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</si>
  <si>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</si>
  <si>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</si>
  <si>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</si>
  <si>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</si>
  <si>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</si>
  <si>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</si>
  <si>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</si>
  <si>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</si>
  <si>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</si>
  <si>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</si>
  <si>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</si>
  <si>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</si>
  <si>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</si>
  <si>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</si>
  <si>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</si>
  <si>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</si>
  <si>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</si>
  <si>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</si>
  <si>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</si>
  <si>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</si>
  <si>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</si>
  <si>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</si>
  <si>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</si>
  <si>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</si>
  <si>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</si>
  <si>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</si>
  <si>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</si>
  <si>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</si>
  <si>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</si>
  <si>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</si>
  <si>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</si>
  <si>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</si>
  <si>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</si>
  <si>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</si>
  <si>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</si>
  <si>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</si>
  <si>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</si>
  <si>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</si>
  <si>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</si>
  <si>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</si>
  <si>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</si>
  <si>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</si>
  <si>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</si>
  <si>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</si>
  <si>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</si>
  <si>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</si>
  <si>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</si>
  <si>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</si>
  <si>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</si>
  <si>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</si>
  <si>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</si>
  <si>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</si>
  <si>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</si>
  <si>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</si>
  <si>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</si>
  <si>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</si>
  <si>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</si>
  <si>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</si>
  <si>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</si>
  <si>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</si>
  <si>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</si>
  <si>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</si>
  <si>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</si>
  <si>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</si>
  <si>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</si>
  <si>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</si>
  <si>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</si>
  <si>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</si>
  <si>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</si>
  <si>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</si>
  <si>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</si>
  <si>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</si>
  <si>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</si>
  <si>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</si>
  <si>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</si>
  <si>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</si>
  <si>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</si>
  <si>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</si>
  <si>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</si>
  <si>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</si>
  <si>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</si>
  <si>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</si>
  <si>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</si>
  <si>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</si>
  <si>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</si>
  <si>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</si>
  <si>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</si>
  <si>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</si>
  <si>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</si>
  <si>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</si>
  <si>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</si>
  <si>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</si>
  <si>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</si>
  <si>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</si>
  <si>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</si>
  <si>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</si>
  <si>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</si>
  <si>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</si>
  <si>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</si>
  <si>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</si>
  <si>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</si>
  <si>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</si>
  <si>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</si>
  <si>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</si>
  <si>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</si>
  <si>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</si>
  <si>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</si>
  <si>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</si>
  <si>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</si>
  <si>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</si>
  <si>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</si>
  <si>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</si>
  <si>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</si>
  <si>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</si>
  <si>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</si>
  <si>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</si>
  <si>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</si>
  <si>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</si>
  <si>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</si>
  <si>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</si>
  <si>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</si>
  <si>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</si>
  <si>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</si>
  <si>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</si>
  <si>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</si>
  <si>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</si>
  <si>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</si>
  <si>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</si>
  <si>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</si>
  <si>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</si>
  <si>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</si>
  <si>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</si>
  <si>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</si>
  <si>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</si>
  <si>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</si>
  <si>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</si>
  <si>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</si>
  <si>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</si>
  <si>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</si>
  <si>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</si>
  <si>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</si>
  <si>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</si>
  <si>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</si>
  <si>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</si>
  <si>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</si>
  <si>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</si>
  <si>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</si>
  <si>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</si>
  <si>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</si>
  <si>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</si>
  <si>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</si>
  <si>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</si>
  <si>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</si>
  <si>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</si>
  <si>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</si>
  <si>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</si>
  <si>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</si>
  <si>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</si>
  <si>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</si>
  <si>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</si>
  <si>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</si>
  <si>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</si>
  <si>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</si>
  <si>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</si>
  <si>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</si>
  <si>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</si>
  <si>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</si>
  <si>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</si>
  <si>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</si>
  <si>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</si>
  <si>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</si>
  <si>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</si>
  <si>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</si>
  <si>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</si>
  <si>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</si>
  <si>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</si>
  <si>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</si>
  <si>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</si>
  <si>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</si>
  <si>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</si>
  <si>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</si>
  <si>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</si>
  <si>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</si>
  <si>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</si>
  <si>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</si>
  <si>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</si>
  <si>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</si>
  <si>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</si>
  <si>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</si>
  <si>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</si>
  <si>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</si>
  <si>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</si>
  <si>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</si>
  <si>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</si>
  <si>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</si>
  <si>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</si>
  <si>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</si>
  <si>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</si>
  <si>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</si>
  <si>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</si>
  <si>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</si>
  <si>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</si>
  <si>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</si>
  <si>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</si>
  <si>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</si>
  <si>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</si>
  <si>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</si>
  <si>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</si>
  <si>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</si>
  <si>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</si>
  <si>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</si>
  <si>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</si>
  <si>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</si>
  <si>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</si>
  <si>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</si>
  <si>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</si>
  <si>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</si>
  <si>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</si>
  <si>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</si>
  <si>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</si>
  <si>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</si>
  <si>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</si>
  <si>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</si>
  <si>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</si>
  <si>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</si>
  <si>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</si>
  <si>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</si>
  <si>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</si>
  <si>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</si>
  <si>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</si>
  <si>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</si>
  <si>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</si>
  <si>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</si>
  <si>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</si>
  <si>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</si>
  <si>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</si>
  <si>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</si>
  <si>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</si>
  <si>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</si>
  <si>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</si>
  <si>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</si>
  <si>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</si>
  <si>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</si>
  <si>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</si>
  <si>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</si>
  <si>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</si>
  <si>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</si>
  <si>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</si>
  <si>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</si>
  <si>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</si>
  <si>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</si>
  <si>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</si>
  <si>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</si>
  <si>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</si>
  <si>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</si>
  <si>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</si>
  <si>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</si>
  <si>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</si>
  <si>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</si>
  <si>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</si>
  <si>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</si>
  <si>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</si>
  <si>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</si>
  <si>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</si>
  <si>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</si>
  <si>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</si>
  <si>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</si>
  <si>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</si>
  <si>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</si>
  <si>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</si>
  <si>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</si>
  <si>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</si>
  <si>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</si>
  <si>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</si>
  <si>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</si>
  <si>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</si>
  <si>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</si>
  <si>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</si>
  <si>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</si>
  <si>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</si>
  <si>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</si>
  <si>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</si>
  <si>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</si>
  <si>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</si>
  <si>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</si>
  <si>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</si>
  <si>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</si>
  <si>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</si>
  <si>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</si>
  <si>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</si>
  <si>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</si>
  <si>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</si>
  <si>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</si>
  <si>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</si>
  <si>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</si>
  <si>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</si>
  <si>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</si>
  <si>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</si>
  <si>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</si>
  <si>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</si>
  <si>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</si>
  <si>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</si>
  <si>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</si>
  <si>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</si>
  <si>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</si>
  <si>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</si>
  <si>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</si>
  <si>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</si>
  <si>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</si>
  <si>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</si>
  <si>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</si>
  <si>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</si>
  <si>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</si>
  <si>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</si>
  <si>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</si>
  <si>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</si>
  <si>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</si>
  <si>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</si>
  <si>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</si>
  <si>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</si>
  <si>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</si>
  <si>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</si>
  <si>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</si>
  <si>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</si>
  <si>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</si>
  <si>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</si>
  <si>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</si>
  <si>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</si>
  <si>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</si>
  <si>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</si>
  <si>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</si>
  <si>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</si>
  <si>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</si>
  <si>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</si>
  <si>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</si>
  <si>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</si>
  <si>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</si>
  <si>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</si>
  <si>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</si>
  <si>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</si>
  <si>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</si>
  <si>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</si>
  <si>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</si>
  <si>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</si>
  <si>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</si>
  <si>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</si>
  <si>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</si>
  <si>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</si>
  <si>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</si>
  <si>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</si>
  <si>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</si>
  <si>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</si>
  <si>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</si>
  <si>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</si>
  <si>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</si>
  <si>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</si>
  <si>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</si>
  <si>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</si>
  <si>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</si>
  <si>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</si>
  <si>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</si>
  <si>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</si>
  <si>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</si>
  <si>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</si>
  <si>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</si>
  <si>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</si>
  <si>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</si>
  <si>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</si>
  <si>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</si>
  <si>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</si>
  <si>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</si>
  <si>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</si>
  <si>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</si>
  <si>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</si>
  <si>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</si>
  <si>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</si>
  <si>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</si>
  <si>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</si>
  <si>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</si>
  <si>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</si>
  <si>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</si>
  <si>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</si>
  <si>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</si>
  <si>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</si>
  <si>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</si>
  <si>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</si>
  <si>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</si>
  <si>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</si>
  <si>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</si>
  <si>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</si>
  <si>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</si>
  <si>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</si>
  <si>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</si>
  <si>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</si>
  <si>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</si>
  <si>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</si>
  <si>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</si>
  <si>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</si>
  <si>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</si>
  <si>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</si>
  <si>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</si>
  <si>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</si>
  <si>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</si>
  <si>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</si>
  <si>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</si>
  <si>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</si>
  <si>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</si>
  <si>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</si>
  <si>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</si>
  <si>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</si>
  <si>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</si>
  <si>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</si>
  <si>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</si>
  <si>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</si>
  <si>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</si>
  <si>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</si>
  <si>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</si>
  <si>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</si>
  <si>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</si>
  <si>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</si>
  <si>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</si>
  <si>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</si>
  <si>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</si>
  <si>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</si>
  <si>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</si>
  <si>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</si>
  <si>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</si>
  <si>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</si>
  <si>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</si>
  <si>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</si>
  <si>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</si>
  <si>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</si>
  <si>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</si>
  <si>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</si>
  <si>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</si>
  <si>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</si>
  <si>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</si>
  <si>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</si>
  <si>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</si>
  <si>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</si>
  <si>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</si>
  <si>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</si>
  <si>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</si>
  <si>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</si>
  <si>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</si>
  <si>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</si>
  <si>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</si>
  <si>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</si>
  <si>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</si>
  <si>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</si>
  <si>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</si>
  <si>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</si>
  <si>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</si>
  <si>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</si>
  <si>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</si>
  <si>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</si>
  <si>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</si>
  <si>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</si>
  <si>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</si>
  <si>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</si>
  <si>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</si>
  <si>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</si>
  <si>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</si>
  <si>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</si>
  <si>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</si>
  <si>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</si>
  <si>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</si>
  <si>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</si>
  <si>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</si>
  <si>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</si>
  <si>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</si>
  <si>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</si>
  <si>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</si>
  <si>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</si>
  <si>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</si>
  <si>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</si>
  <si>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</si>
  <si>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</si>
  <si>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</si>
  <si>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</si>
  <si>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</si>
  <si>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</si>
  <si>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</si>
  <si>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</si>
  <si>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</si>
  <si>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</si>
  <si>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</si>
  <si>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</si>
  <si>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</si>
  <si>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</si>
  <si>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</si>
  <si>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</si>
  <si>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</si>
  <si>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</si>
  <si>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</si>
  <si>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</si>
  <si>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</si>
  <si>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</si>
  <si>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</si>
  <si>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</si>
  <si>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</si>
  <si>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</si>
  <si>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</si>
  <si>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</si>
  <si>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</si>
  <si>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</si>
  <si>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</si>
  <si>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</si>
  <si>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</si>
  <si>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</si>
  <si>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</si>
  <si>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</si>
  <si>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</si>
  <si>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</si>
  <si>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</si>
  <si>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</si>
  <si>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</si>
  <si>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</si>
  <si>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</si>
  <si>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</si>
  <si>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</si>
  <si>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</si>
  <si>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</si>
  <si>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</si>
  <si>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</si>
  <si>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</si>
  <si>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</si>
  <si>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</si>
  <si>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</si>
  <si>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</si>
  <si>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</si>
  <si>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</si>
  <si>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</si>
  <si>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</si>
  <si>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</si>
  <si>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</si>
  <si>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</si>
  <si>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</si>
  <si>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</si>
  <si>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</si>
  <si>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</si>
  <si>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</si>
  <si>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</si>
  <si>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</si>
  <si>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</si>
  <si>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</si>
  <si>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</si>
  <si>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</si>
  <si>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</si>
  <si>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</si>
  <si>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</si>
  <si>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</si>
  <si>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</si>
  <si>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</si>
  <si>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</si>
  <si>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</si>
  <si>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</si>
  <si>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</si>
  <si>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</si>
  <si>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</si>
  <si>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</si>
  <si>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</si>
  <si>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</si>
  <si>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</si>
  <si>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</si>
  <si>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</si>
  <si>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</si>
  <si>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</si>
  <si>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</si>
  <si>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</si>
  <si>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</si>
  <si>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</si>
  <si>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</si>
  <si>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</si>
  <si>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</si>
  <si>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</si>
  <si>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</si>
  <si>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</si>
  <si>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</si>
  <si>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</si>
  <si>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</si>
  <si>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</si>
  <si>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</si>
  <si>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</si>
  <si>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</si>
  <si>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</si>
  <si>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</si>
  <si>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</si>
  <si>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</si>
  <si>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</si>
  <si>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</si>
  <si>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</si>
  <si>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</si>
  <si>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</si>
  <si>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</si>
  <si>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</si>
  <si>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</si>
  <si>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</si>
  <si>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</si>
  <si>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</si>
  <si>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</si>
  <si>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</si>
  <si>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</si>
  <si>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</si>
  <si>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</si>
  <si>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</si>
  <si>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</si>
  <si>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</si>
  <si>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</si>
  <si>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</si>
  <si>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</si>
  <si>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</si>
  <si>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</si>
  <si>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</si>
  <si>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</si>
  <si>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</si>
  <si>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</si>
  <si>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</si>
  <si>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</si>
  <si>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</si>
  <si>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</si>
  <si>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</si>
  <si>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</si>
  <si>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</si>
  <si>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</si>
  <si>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</si>
  <si>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</si>
  <si>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</si>
  <si>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</si>
  <si>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</si>
  <si>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</si>
  <si>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</si>
  <si>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</si>
  <si>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</si>
  <si>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</si>
  <si>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</si>
  <si>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</si>
  <si>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</si>
  <si>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</si>
  <si>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</si>
  <si>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</si>
  <si>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</si>
  <si>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</si>
  <si>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</si>
  <si>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</si>
  <si>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</si>
  <si>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</si>
  <si>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</si>
  <si>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</si>
  <si>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</si>
  <si>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</si>
  <si>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</si>
  <si>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</si>
  <si>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</si>
  <si>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</si>
  <si>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</si>
  <si>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</si>
  <si>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</si>
  <si>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</si>
  <si>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</si>
  <si>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</si>
  <si>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</si>
  <si>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</si>
  <si>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</si>
  <si>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</si>
  <si>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</si>
  <si>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</si>
  <si>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</si>
  <si>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</si>
  <si>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</si>
  <si>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</si>
  <si>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</si>
  <si>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</si>
  <si>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</si>
  <si>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</si>
  <si>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</si>
  <si>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</si>
  <si>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</si>
  <si>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</si>
  <si>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</si>
  <si>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</si>
  <si>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</si>
  <si>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</si>
  <si>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</si>
  <si>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</si>
  <si>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</si>
  <si>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</si>
  <si>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</si>
  <si>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</si>
  <si>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</si>
  <si>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</si>
  <si>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</si>
  <si>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</si>
  <si>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</si>
  <si>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</si>
  <si>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</si>
  <si>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</si>
  <si>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</si>
  <si>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</si>
  <si>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</si>
  <si>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</si>
  <si>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</si>
  <si>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</si>
  <si>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</si>
  <si>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</si>
  <si>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</si>
  <si>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</si>
  <si>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</si>
  <si>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</si>
  <si>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</si>
  <si>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</si>
  <si>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</si>
  <si>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</si>
  <si>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</si>
  <si>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</si>
  <si>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</si>
  <si>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</si>
  <si>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</si>
  <si>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</si>
  <si>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</si>
  <si>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</si>
  <si>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</si>
  <si>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</si>
  <si>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</si>
  <si>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</si>
  <si>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</si>
  <si>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</si>
  <si>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</si>
  <si>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</si>
  <si>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</si>
  <si>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</si>
  <si>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</si>
  <si>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</si>
  <si>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</si>
  <si>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</si>
  <si>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</si>
  <si>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</si>
  <si>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</si>
  <si>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</si>
  <si>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</si>
  <si>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</si>
  <si>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</si>
  <si>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</si>
  <si>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</si>
  <si>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</si>
  <si>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</si>
  <si>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</si>
  <si>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</si>
  <si>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</si>
  <si>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</si>
  <si>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</si>
  <si>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</si>
  <si>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</si>
  <si>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</si>
  <si>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</si>
  <si>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</si>
  <si>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</si>
  <si>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</si>
  <si>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</si>
  <si>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</si>
  <si>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</si>
  <si>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</si>
  <si>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</si>
  <si>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</si>
  <si>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</si>
  <si>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</si>
  <si>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</si>
  <si>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</si>
  <si>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</si>
  <si>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</si>
  <si>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</si>
  <si>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</si>
  <si>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</si>
  <si>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</si>
  <si>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</si>
  <si>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</si>
  <si>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</si>
  <si>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</si>
  <si>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</si>
  <si>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</si>
  <si>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</si>
  <si>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</si>
  <si>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</si>
  <si>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</si>
  <si>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</si>
  <si>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</si>
  <si>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</si>
  <si>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</si>
  <si>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</si>
  <si>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</si>
  <si>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</si>
  <si>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</si>
  <si>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</si>
  <si>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</si>
  <si>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</si>
  <si>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</si>
  <si>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</si>
  <si>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</si>
  <si>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</si>
  <si>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</si>
  <si>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</si>
  <si>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</si>
  <si>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</si>
  <si>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</si>
  <si>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</si>
  <si>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</si>
  <si>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</si>
  <si>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</si>
  <si>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</si>
  <si>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</si>
  <si>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</si>
  <si>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</si>
  <si>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</si>
  <si>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</si>
  <si>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</si>
  <si>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</si>
  <si>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</si>
  <si>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</si>
  <si>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</si>
  <si>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</si>
  <si>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</si>
  <si>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</si>
  <si>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</si>
  <si>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</si>
  <si>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</si>
  <si>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</si>
  <si>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</si>
  <si>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</si>
  <si>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</si>
  <si>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</si>
  <si>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</si>
  <si>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</si>
  <si>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</si>
  <si>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</si>
  <si>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</si>
  <si>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</si>
  <si>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</si>
  <si>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</si>
  <si>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</si>
  <si>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</si>
  <si>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</si>
  <si>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</si>
  <si>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</si>
  <si>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</si>
  <si>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</si>
  <si>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</si>
  <si>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</si>
  <si>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</si>
  <si>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</si>
  <si>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</si>
  <si>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</si>
  <si>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</si>
  <si>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</si>
  <si>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</si>
  <si>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</si>
  <si>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</si>
  <si>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</si>
  <si>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</si>
  <si>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</si>
  <si>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</si>
  <si>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</si>
  <si>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</si>
  <si>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</si>
  <si>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</si>
  <si>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</si>
  <si>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</si>
  <si>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</si>
  <si>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</si>
  <si>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</si>
  <si>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</si>
  <si>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</si>
  <si>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</si>
  <si>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</si>
  <si>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</si>
  <si>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</si>
  <si>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</si>
  <si>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</si>
  <si>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</si>
  <si>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</si>
  <si>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</si>
  <si>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</si>
  <si>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</si>
  <si>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</si>
  <si>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</si>
  <si>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</si>
  <si>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</si>
  <si>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</si>
  <si>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</si>
  <si>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</si>
  <si>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</si>
  <si>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</si>
  <si>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</si>
  <si>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</si>
  <si>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</si>
  <si>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</si>
  <si>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</si>
  <si>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</si>
  <si>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</si>
  <si>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</si>
  <si>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</si>
  <si>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</si>
  <si>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</si>
  <si>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</si>
  <si>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</si>
  <si>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</si>
  <si>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</si>
  <si>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</si>
  <si>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</si>
  <si>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</si>
  <si>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</si>
  <si>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</si>
  <si>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</si>
  <si>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</si>
  <si>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</si>
  <si>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</si>
  <si>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</si>
  <si>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</si>
  <si>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</si>
  <si>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</si>
  <si>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</si>
  <si>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</si>
  <si>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</si>
  <si>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</si>
  <si>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</si>
  <si>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</si>
  <si>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</si>
  <si>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</si>
  <si>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</si>
  <si>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</si>
  <si>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</si>
  <si>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</si>
  <si>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</si>
  <si>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</si>
  <si>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</si>
  <si>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</si>
  <si>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</si>
  <si>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</si>
  <si>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</si>
  <si>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</si>
  <si>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</si>
  <si>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</si>
  <si>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</si>
  <si>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</si>
  <si>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</si>
  <si>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</si>
  <si>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</si>
  <si>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</si>
  <si>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</si>
  <si>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</si>
  <si>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</si>
  <si>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</si>
  <si>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</si>
  <si>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</si>
  <si>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</si>
  <si>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</si>
  <si>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</si>
  <si>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</si>
  <si>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</si>
  <si>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</si>
  <si>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</si>
  <si>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</si>
  <si>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</si>
  <si>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</si>
  <si>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</si>
  <si>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</si>
  <si>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</si>
  <si>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</si>
  <si>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</si>
  <si>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</si>
  <si>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</si>
  <si>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</si>
  <si>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</si>
  <si>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</si>
  <si>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</si>
  <si>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</si>
  <si>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</si>
  <si>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</si>
  <si>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</si>
  <si>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</si>
  <si>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</si>
  <si>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</si>
  <si>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</si>
  <si>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</si>
  <si>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</si>
  <si>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</si>
  <si>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</si>
  <si>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</si>
  <si>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</si>
  <si>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</si>
  <si>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</si>
  <si>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</si>
  <si>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</si>
  <si>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</si>
  <si>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</si>
  <si>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</si>
  <si>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</si>
  <si>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</si>
  <si>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</si>
  <si>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</si>
  <si>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</si>
  <si>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</si>
  <si>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</si>
  <si>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</si>
  <si>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</si>
  <si>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</si>
  <si>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</si>
  <si>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</si>
  <si>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</si>
  <si>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</si>
  <si>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</si>
  <si>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</si>
  <si>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</si>
  <si>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</si>
  <si>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</si>
  <si>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</si>
  <si>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</si>
  <si>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</si>
  <si>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</si>
  <si>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</si>
  <si>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</si>
  <si>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</si>
  <si>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</si>
  <si>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</si>
  <si>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</si>
  <si>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</si>
  <si>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</si>
  <si>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</si>
  <si>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</si>
  <si>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</si>
  <si>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</si>
  <si>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</si>
  <si>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</si>
  <si>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</si>
  <si>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</si>
  <si>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</si>
  <si>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</si>
  <si>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</si>
  <si>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</si>
  <si>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</si>
  <si>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</si>
  <si>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</si>
  <si>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</si>
  <si>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</si>
  <si>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</si>
  <si>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</si>
  <si>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</si>
  <si>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</si>
  <si>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</si>
  <si>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</si>
  <si>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</si>
  <si>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</si>
  <si>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</si>
  <si>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</si>
  <si>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</si>
  <si>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</si>
  <si>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</si>
  <si>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</si>
  <si>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</si>
  <si>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</si>
  <si>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</si>
  <si>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</si>
  <si>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</si>
  <si>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</si>
  <si>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</si>
  <si>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</si>
  <si>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</si>
  <si>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</si>
  <si>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</si>
  <si>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</si>
  <si>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</si>
  <si>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</si>
  <si>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</si>
  <si>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</si>
  <si>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</si>
  <si>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</si>
  <si>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</si>
  <si>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</si>
  <si>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</si>
  <si>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</si>
  <si>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</si>
  <si>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</si>
  <si>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</si>
  <si>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</si>
  <si>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</si>
  <si>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</si>
  <si>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</si>
  <si>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</si>
  <si>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</si>
  <si>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</si>
  <si>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</si>
  <si>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</si>
  <si>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</si>
  <si>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</si>
  <si>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</si>
  <si>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</si>
  <si>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</si>
  <si>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</si>
  <si>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</si>
  <si>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</si>
  <si>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</si>
  <si>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</si>
  <si>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</si>
  <si>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</si>
  <si>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</si>
  <si>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</si>
  <si>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</si>
  <si>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</si>
  <si>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</si>
  <si>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</si>
  <si>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</si>
  <si>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</si>
  <si>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</si>
  <si>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</si>
  <si>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</si>
  <si>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</si>
  <si>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</si>
  <si>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</si>
  <si>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</si>
  <si>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</si>
  <si>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</si>
  <si>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</si>
  <si>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</si>
  <si>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</si>
  <si>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</si>
  <si>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</si>
  <si>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</si>
  <si>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</si>
  <si>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</si>
  <si>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</si>
  <si>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</si>
  <si>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</si>
  <si>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</si>
  <si>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</si>
  <si>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</si>
  <si>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</si>
  <si>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</si>
  <si>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</si>
  <si>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</si>
  <si>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</si>
  <si>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</si>
  <si>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</si>
  <si>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</si>
  <si>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</si>
  <si>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</si>
  <si>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</si>
  <si>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</si>
  <si>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</si>
  <si>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</si>
  <si>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</si>
  <si>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</si>
  <si>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</si>
  <si>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</si>
  <si>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</si>
  <si>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</si>
  <si>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</si>
  <si>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</si>
  <si>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</si>
  <si>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</si>
  <si>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</si>
  <si>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</si>
  <si>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</si>
  <si>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</si>
  <si>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</si>
  <si>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</si>
  <si>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</si>
  <si>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</si>
  <si>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</si>
  <si>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</si>
  <si>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</si>
  <si>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</si>
  <si>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</si>
  <si>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</si>
  <si>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</si>
  <si>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</si>
  <si>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</si>
  <si>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</si>
  <si>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</si>
  <si>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</si>
  <si>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</si>
  <si>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</si>
  <si>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</si>
  <si>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</si>
  <si>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</si>
  <si>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</si>
  <si>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</si>
  <si>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</si>
  <si>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</si>
  <si>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</si>
  <si>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</si>
  <si>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</si>
  <si>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</si>
  <si>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</si>
  <si>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</si>
  <si>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</si>
  <si>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</si>
  <si>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</si>
  <si>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</si>
  <si>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</si>
  <si>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</si>
  <si>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</si>
  <si>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</si>
  <si>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</si>
  <si>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</si>
  <si>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</si>
  <si>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</si>
  <si>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</si>
  <si>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</si>
  <si>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</si>
  <si>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</si>
  <si>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</si>
  <si>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</si>
  <si>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</si>
  <si>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</si>
  <si>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</si>
  <si>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</si>
  <si>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</si>
  <si>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</si>
  <si>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</si>
  <si>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</si>
  <si>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</si>
  <si>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</si>
  <si>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</si>
  <si>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</si>
  <si>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</si>
  <si>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</si>
  <si>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</si>
  <si>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</si>
  <si>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</si>
  <si>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</si>
  <si>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</si>
  <si>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</si>
  <si>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</si>
  <si>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</si>
  <si>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</si>
  <si>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</si>
  <si>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</si>
  <si>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</si>
  <si>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</si>
  <si>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</si>
  <si>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</si>
  <si>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</si>
  <si>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</si>
  <si>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</si>
  <si>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</si>
  <si>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</si>
  <si>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</si>
  <si>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</si>
  <si>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</si>
  <si>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</si>
  <si>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</si>
  <si>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</si>
  <si>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</si>
  <si>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</si>
  <si>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</si>
  <si>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</si>
  <si>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</si>
  <si>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</si>
  <si>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</si>
  <si>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</si>
  <si>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</si>
  <si>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</si>
  <si>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</si>
  <si>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</si>
  <si>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</si>
  <si>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</si>
  <si>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</si>
  <si>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</si>
  <si>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</si>
  <si>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</si>
  <si>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</si>
  <si>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</si>
  <si>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</si>
  <si>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</si>
  <si>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</si>
  <si>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</si>
  <si>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</si>
  <si>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</si>
  <si>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</si>
  <si>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</si>
  <si>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</si>
  <si>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</si>
  <si>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</si>
  <si>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</si>
  <si>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</si>
  <si>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</si>
  <si>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</si>
  <si>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</si>
  <si>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</si>
  <si>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</si>
  <si>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</si>
  <si>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</si>
  <si>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</si>
  <si>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</si>
  <si>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</si>
  <si>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</si>
  <si>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</si>
  <si>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</si>
  <si>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</si>
  <si>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</si>
  <si>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</si>
  <si>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</si>
  <si>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</si>
  <si>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</si>
  <si>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</si>
  <si>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</si>
  <si>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</si>
  <si>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</si>
  <si>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</si>
  <si>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</si>
  <si>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</si>
  <si>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</si>
  <si>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</si>
  <si>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</si>
  <si>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</si>
  <si>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</si>
  <si>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</si>
  <si>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</si>
  <si>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</si>
  <si>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</si>
  <si>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</si>
  <si>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</si>
  <si>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</si>
  <si>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</si>
  <si>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</si>
  <si>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</si>
  <si>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</si>
  <si>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</si>
  <si>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</si>
  <si>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</si>
  <si>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</si>
  <si>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</si>
  <si>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</si>
  <si>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</si>
  <si>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</si>
  <si>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</si>
  <si>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</si>
  <si>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</si>
  <si>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</si>
  <si>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</si>
  <si>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</si>
  <si>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</si>
  <si>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</si>
  <si>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</si>
  <si>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</si>
  <si>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</si>
  <si>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</si>
  <si>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</si>
  <si>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</si>
  <si>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</si>
  <si>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</si>
  <si>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</si>
  <si>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</si>
  <si>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</si>
  <si>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</si>
  <si>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</si>
  <si>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</si>
  <si>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</si>
  <si>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</si>
  <si>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</si>
  <si>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</si>
  <si>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</si>
  <si>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</si>
  <si>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</si>
  <si>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</si>
  <si>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</si>
  <si>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</si>
  <si>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</si>
  <si>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</si>
  <si>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</si>
  <si>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</si>
  <si>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</si>
  <si>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</si>
  <si>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</si>
  <si>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</si>
  <si>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</si>
  <si>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</si>
  <si>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</si>
  <si>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</si>
  <si>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</si>
  <si>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</si>
  <si>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</si>
  <si>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</si>
  <si>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</si>
  <si>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</si>
  <si>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</si>
  <si>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</si>
  <si>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</si>
  <si>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</si>
  <si>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</si>
  <si>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</si>
  <si>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</si>
  <si>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</si>
  <si>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</si>
  <si>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</si>
  <si>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</si>
  <si>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</si>
  <si>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</si>
  <si>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</si>
  <si>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</si>
  <si>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</si>
  <si>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</si>
  <si>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</si>
  <si>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</si>
  <si>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</si>
  <si>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</si>
  <si>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</si>
  <si>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</si>
  <si>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</si>
  <si>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</si>
  <si>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</si>
  <si>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</si>
  <si>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</si>
  <si>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</si>
  <si>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</si>
  <si>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</si>
  <si>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</si>
  <si>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</si>
  <si>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</si>
  <si>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</si>
  <si>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</si>
  <si>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</si>
  <si>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</si>
  <si>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</si>
  <si>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</si>
  <si>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</si>
  <si>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</si>
  <si>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</si>
  <si>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</si>
  <si>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</si>
  <si>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</si>
  <si>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</si>
  <si>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</si>
  <si>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</si>
  <si>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</si>
  <si>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</si>
  <si>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</si>
  <si>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</si>
  <si>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</si>
  <si>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</si>
  <si>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</si>
  <si>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</si>
  <si>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</si>
  <si>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</si>
  <si>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</si>
  <si>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</si>
  <si>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</si>
  <si>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</si>
  <si>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</si>
  <si>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</si>
  <si>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</si>
  <si>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</si>
  <si>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</si>
  <si>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</si>
  <si>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</si>
  <si>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</si>
  <si>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</si>
  <si>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</si>
  <si>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</si>
  <si>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</si>
  <si>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</si>
  <si>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</si>
  <si>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</si>
  <si>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</si>
  <si>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</si>
  <si>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</si>
  <si>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</si>
  <si>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</si>
  <si>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</si>
  <si>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</si>
  <si>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</si>
  <si>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</si>
  <si>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</si>
  <si>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</si>
  <si>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</si>
  <si>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</si>
  <si>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</si>
  <si>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</si>
  <si>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</si>
  <si>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</si>
  <si>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</si>
  <si>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</si>
  <si>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</si>
  <si>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</si>
  <si>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</si>
  <si>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</si>
  <si>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</si>
  <si>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</si>
  <si>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</si>
  <si>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</si>
  <si>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</si>
  <si>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</si>
  <si>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</si>
  <si>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</si>
  <si>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</si>
  <si>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</si>
  <si>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</si>
  <si>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</si>
  <si>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</si>
  <si>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</si>
  <si>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</si>
  <si>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</si>
  <si>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</si>
  <si>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</si>
  <si>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</si>
  <si>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</si>
  <si>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</si>
  <si>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</si>
  <si>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</si>
  <si>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</si>
  <si>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</si>
  <si>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</si>
  <si>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</si>
  <si>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</si>
  <si>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</si>
  <si>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</si>
  <si>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</si>
  <si>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</si>
  <si>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</si>
  <si>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</si>
  <si>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</si>
  <si>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</si>
  <si>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</si>
  <si>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</si>
  <si>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</si>
  <si>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</si>
  <si>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</si>
  <si>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</si>
  <si>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</si>
  <si>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</si>
  <si>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</si>
  <si>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</si>
  <si>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</si>
  <si>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</si>
  <si>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</si>
  <si>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</si>
  <si>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</si>
  <si>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</si>
  <si>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</si>
  <si>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</si>
  <si>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</si>
  <si>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</si>
  <si>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</si>
  <si>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</si>
  <si>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</si>
  <si>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</si>
  <si>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</si>
  <si>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</si>
  <si>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</si>
  <si>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</si>
  <si>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</si>
  <si>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</si>
  <si>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</si>
  <si>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</si>
  <si>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</si>
  <si>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</si>
  <si>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</si>
  <si>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</si>
  <si>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</si>
  <si>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</si>
  <si>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</si>
  <si>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</si>
  <si>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</si>
  <si>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</si>
  <si>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</si>
  <si>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</si>
  <si>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</si>
  <si>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</si>
  <si>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</si>
  <si>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</si>
  <si>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</si>
  <si>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</si>
  <si>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</si>
  <si>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</si>
  <si>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</si>
  <si>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</si>
  <si>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</si>
  <si>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</si>
  <si>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</si>
  <si>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</si>
  <si>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</si>
  <si>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</si>
  <si>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</si>
  <si>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</si>
  <si>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</si>
  <si>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</si>
  <si>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</si>
  <si>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</si>
  <si>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</si>
  <si>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</si>
  <si>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</si>
  <si>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</si>
  <si>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</si>
  <si>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</si>
  <si>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</si>
  <si>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</si>
  <si>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</si>
  <si>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</si>
  <si>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</si>
  <si>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</si>
  <si>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</si>
  <si>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</si>
  <si>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</si>
  <si>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</si>
  <si>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</si>
  <si>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</si>
  <si>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</si>
  <si>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</si>
  <si>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</si>
  <si>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</si>
  <si>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</si>
  <si>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</si>
  <si>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</si>
  <si>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</si>
  <si>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</si>
  <si>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</si>
  <si>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</si>
  <si>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</si>
  <si>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</si>
  <si>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</si>
  <si>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</si>
  <si>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</si>
  <si>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</si>
  <si>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</si>
  <si>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</si>
  <si>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</si>
  <si>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</si>
  <si>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</si>
  <si>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</si>
  <si>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</si>
  <si>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</si>
  <si>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</si>
  <si>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</si>
  <si>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</si>
  <si>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</si>
  <si>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</si>
  <si>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</si>
  <si>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</si>
  <si>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</si>
  <si>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</si>
  <si>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</si>
  <si>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</si>
  <si>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</si>
  <si>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</si>
  <si>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</si>
  <si>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</si>
  <si>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</si>
  <si>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</si>
  <si>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</si>
  <si>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</si>
  <si>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</si>
  <si>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</si>
  <si>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</si>
  <si>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</si>
  <si>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</si>
  <si>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</si>
  <si>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</si>
  <si>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</si>
  <si>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</si>
  <si>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</si>
  <si>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</si>
  <si>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</si>
  <si>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</si>
  <si>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</si>
  <si>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</si>
  <si>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</si>
  <si>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</si>
  <si>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</si>
  <si>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</si>
  <si>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</si>
  <si>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</si>
  <si>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</si>
  <si>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</si>
  <si>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</si>
  <si>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</si>
  <si>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</si>
  <si>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</si>
  <si>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</si>
  <si>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</si>
  <si>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</si>
  <si>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</si>
  <si>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</si>
  <si>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</si>
  <si>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</si>
  <si>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</si>
  <si>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</si>
  <si>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</si>
  <si>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</si>
  <si>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</si>
  <si>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</si>
  <si>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</si>
  <si>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</si>
  <si>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</si>
  <si>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</si>
  <si>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</si>
  <si>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</si>
  <si>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</si>
  <si>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</si>
  <si>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</si>
  <si>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</si>
  <si>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</si>
  <si>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</si>
  <si>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</si>
  <si>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</si>
  <si>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</si>
  <si>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</si>
  <si>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</si>
  <si>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</si>
  <si>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</si>
  <si>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</si>
  <si>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</si>
  <si>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</si>
  <si>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</si>
  <si>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</si>
  <si>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</si>
  <si>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</si>
  <si>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</si>
  <si>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</si>
  <si>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</si>
  <si>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</si>
  <si>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</si>
  <si>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</si>
  <si>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</si>
  <si>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</si>
  <si>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</si>
  <si>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</si>
  <si>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</si>
  <si>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</si>
  <si>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</si>
  <si>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</si>
  <si>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</si>
  <si>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</si>
  <si>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</si>
  <si>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</si>
  <si>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</si>
  <si>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</si>
  <si>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</si>
  <si>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</si>
  <si>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</si>
  <si>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</si>
  <si>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</si>
  <si>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</si>
  <si>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</si>
  <si>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</si>
  <si>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</si>
  <si>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</si>
  <si>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</si>
  <si>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</si>
  <si>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</si>
  <si>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</si>
  <si>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</si>
  <si>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</si>
  <si>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</si>
  <si>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</si>
  <si>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</si>
  <si>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</si>
  <si>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</si>
  <si>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</si>
  <si>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</si>
  <si>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</si>
  <si>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</si>
  <si>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</si>
  <si>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</si>
  <si>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</si>
  <si>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</si>
  <si>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</si>
  <si>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</si>
  <si>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</si>
  <si>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</si>
  <si>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</si>
  <si>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</si>
  <si>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</si>
  <si>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</si>
  <si>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</si>
  <si>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</si>
  <si>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</si>
  <si>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</si>
  <si>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</si>
  <si>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</si>
  <si>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</si>
  <si>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</si>
  <si>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</si>
  <si>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</si>
  <si>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</si>
  <si>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</si>
  <si>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</si>
  <si>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</si>
  <si>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</si>
  <si>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</si>
  <si>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</si>
  <si>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</si>
  <si>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</si>
  <si>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</si>
  <si>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</si>
  <si>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</si>
  <si>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</si>
  <si>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</si>
  <si>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</si>
  <si>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</si>
  <si>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</si>
  <si>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</si>
  <si>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</si>
  <si>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</si>
  <si>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</si>
  <si>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</si>
  <si>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</si>
  <si>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</si>
  <si>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</si>
  <si>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</si>
  <si>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</si>
  <si>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</si>
  <si>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</si>
  <si>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</si>
  <si>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</si>
  <si>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</si>
  <si>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</si>
  <si>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</si>
  <si>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</si>
  <si>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</si>
  <si>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</si>
  <si>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</si>
  <si>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</si>
  <si>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</si>
  <si>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</si>
  <si>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</si>
  <si>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</si>
  <si>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</si>
  <si>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</si>
  <si>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</si>
  <si>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</si>
  <si>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</si>
  <si>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</si>
  <si>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</si>
  <si>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</si>
  <si>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</si>
  <si>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</si>
  <si>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</si>
  <si>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</si>
  <si>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</si>
  <si>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</si>
  <si>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</si>
  <si>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</si>
  <si>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</si>
  <si>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</si>
  <si>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</si>
  <si>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</si>
  <si>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</si>
  <si>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</si>
  <si>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</si>
  <si>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</si>
  <si>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</si>
  <si>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</si>
  <si>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</si>
  <si>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</si>
  <si>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</si>
  <si>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</si>
  <si>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</si>
  <si>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</si>
  <si>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</si>
  <si>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</si>
  <si>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</si>
  <si>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</si>
  <si>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</si>
  <si>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</si>
  <si>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</si>
  <si>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</si>
  <si>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</si>
  <si>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</si>
  <si>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</si>
  <si>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</si>
  <si>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</si>
  <si>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</si>
  <si>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</si>
  <si>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</si>
  <si>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</si>
  <si>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</si>
  <si>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</si>
  <si>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</si>
  <si>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</si>
  <si>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</si>
  <si>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</si>
  <si>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</si>
  <si>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</si>
  <si>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</si>
  <si>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</si>
  <si>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</si>
  <si>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</si>
  <si>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</si>
  <si>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</si>
  <si>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</si>
  <si>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</si>
  <si>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</si>
  <si>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</si>
  <si>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</si>
  <si>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</si>
  <si>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</si>
  <si>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</si>
  <si>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</si>
  <si>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</si>
  <si>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</si>
  <si>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</si>
  <si>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</si>
  <si>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</si>
  <si>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</si>
  <si>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</si>
  <si>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</si>
  <si>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</si>
  <si>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</si>
  <si>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</si>
  <si>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</si>
  <si>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</si>
  <si>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</si>
  <si>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</si>
  <si>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</si>
  <si>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</si>
  <si>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</si>
  <si>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</si>
  <si>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</si>
  <si>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</si>
  <si>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</si>
  <si>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</si>
  <si>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</si>
  <si>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</si>
  <si>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</si>
  <si>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</si>
  <si>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</si>
  <si>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</si>
  <si>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</si>
  <si>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</si>
  <si>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</si>
  <si>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</si>
  <si>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</si>
  <si>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</si>
  <si>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</si>
  <si>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</si>
  <si>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</si>
  <si>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</si>
  <si>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</si>
  <si>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</si>
  <si>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</si>
  <si>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</si>
  <si>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</si>
  <si>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</si>
  <si>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</si>
  <si>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</si>
  <si>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</si>
  <si>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</si>
  <si>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</si>
  <si>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</si>
  <si>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</si>
  <si>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</si>
  <si>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</si>
  <si>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</si>
  <si>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</si>
  <si>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</si>
  <si>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</si>
  <si>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</si>
  <si>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</si>
  <si>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</si>
  <si>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</si>
  <si>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</si>
  <si>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</si>
  <si>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</si>
  <si>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</si>
  <si>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</si>
  <si>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</si>
  <si>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</si>
  <si>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</si>
  <si>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</si>
  <si>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</si>
  <si>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</si>
  <si>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</si>
  <si>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</si>
  <si>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</si>
  <si>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</si>
  <si>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</si>
  <si>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</si>
  <si>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</si>
  <si>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</si>
  <si>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</si>
  <si>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</si>
  <si>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</si>
  <si>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</si>
  <si>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</si>
  <si>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</si>
  <si>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</si>
  <si>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</si>
  <si>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</si>
  <si>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</si>
  <si>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</si>
  <si>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</si>
  <si>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</si>
  <si>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</si>
  <si>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</si>
  <si>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</si>
  <si>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</si>
  <si>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</si>
  <si>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</si>
  <si>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</si>
  <si>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</si>
  <si>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</si>
  <si>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</si>
  <si>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</si>
  <si>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</si>
  <si>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</si>
  <si>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</si>
  <si>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</si>
  <si>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</si>
  <si>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</si>
  <si>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</si>
  <si>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</si>
  <si>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</si>
  <si>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</si>
  <si>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</si>
  <si>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</si>
  <si>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</si>
  <si>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</si>
  <si>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</si>
  <si>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</si>
  <si>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</si>
  <si>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</si>
  <si>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</si>
  <si>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</si>
  <si>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</si>
  <si>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</si>
  <si>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</si>
  <si>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</si>
  <si>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</si>
  <si>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</si>
  <si>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</si>
  <si>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</si>
  <si>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</si>
  <si>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</si>
  <si>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</si>
  <si>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</si>
  <si>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</si>
  <si>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</si>
  <si>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</si>
  <si>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</si>
  <si>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</si>
  <si>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</si>
  <si>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</si>
  <si>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</si>
  <si>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</si>
  <si>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</si>
  <si>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</si>
  <si>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</si>
  <si>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</si>
  <si>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</si>
  <si>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</si>
  <si>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</si>
  <si>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</si>
  <si>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</si>
  <si>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</si>
  <si>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</si>
  <si>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</si>
  <si>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</si>
  <si>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</si>
  <si>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</si>
  <si>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</si>
  <si>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</si>
  <si>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</si>
  <si>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</si>
  <si>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</si>
  <si>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</si>
  <si>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</si>
  <si>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</si>
  <si>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</si>
  <si>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</si>
  <si>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</si>
  <si>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</si>
  <si>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</si>
  <si>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</si>
  <si>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</si>
  <si>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</si>
  <si>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</si>
  <si>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</si>
  <si>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</si>
  <si>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</si>
  <si>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</si>
  <si>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</si>
  <si>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</si>
  <si>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</si>
  <si>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</si>
  <si>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</si>
  <si>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</si>
  <si>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</si>
  <si>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</si>
  <si>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</si>
  <si>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</si>
  <si>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</si>
  <si>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</si>
  <si>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</si>
  <si>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</si>
  <si>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</si>
  <si>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</si>
  <si>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</si>
  <si>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</si>
  <si>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</si>
  <si>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</si>
  <si>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</si>
  <si>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</si>
  <si>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</si>
  <si>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</si>
  <si>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</si>
  <si>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</si>
  <si>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</si>
  <si>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</si>
  <si>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</si>
  <si>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</si>
  <si>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</si>
  <si>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</si>
  <si>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</si>
  <si>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</si>
  <si>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</si>
  <si>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</si>
  <si>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</si>
  <si>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</si>
  <si>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</si>
  <si>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</si>
  <si>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</si>
  <si>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</si>
  <si>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</si>
  <si>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</si>
  <si>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</si>
  <si>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</si>
  <si>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</si>
  <si>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</si>
  <si>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</si>
  <si>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</si>
  <si>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</si>
  <si>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</si>
  <si>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</si>
  <si>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</si>
  <si>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</si>
  <si>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</si>
  <si>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</si>
  <si>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</si>
  <si>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</si>
  <si>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</si>
  <si>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</si>
  <si>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</si>
  <si>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</si>
  <si>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</si>
  <si>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</si>
  <si>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</si>
  <si>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</si>
  <si>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</si>
  <si>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</si>
  <si>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</si>
  <si>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</si>
  <si>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</si>
  <si>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</si>
  <si>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</si>
  <si>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</si>
  <si>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</si>
  <si>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</si>
  <si>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</si>
  <si>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</si>
  <si>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</si>
  <si>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</si>
  <si>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</si>
  <si>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</si>
  <si>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</si>
  <si>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</si>
  <si>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</si>
  <si>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</si>
  <si>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</si>
  <si>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</si>
  <si>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</si>
  <si>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</si>
  <si>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</si>
  <si>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</si>
  <si>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</si>
  <si>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</si>
  <si>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</si>
  <si>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</si>
  <si>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</si>
  <si>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</si>
  <si>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</si>
  <si>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</si>
  <si>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</si>
  <si>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</si>
  <si>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</si>
  <si>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</si>
  <si>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</si>
  <si>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</si>
  <si>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</si>
  <si>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</si>
  <si>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</si>
  <si>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</si>
  <si>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</si>
  <si>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</si>
  <si>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</si>
  <si>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</si>
  <si>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</si>
  <si>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</si>
  <si>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</si>
  <si>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</si>
  <si>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</si>
  <si>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</si>
  <si>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</si>
  <si>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</si>
  <si>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</si>
  <si>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</si>
  <si>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</si>
  <si>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</si>
  <si>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</si>
  <si>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</si>
  <si>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</si>
  <si>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</si>
  <si>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</si>
  <si>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</si>
  <si>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</si>
  <si>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</si>
  <si>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</si>
  <si>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</si>
  <si>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</si>
  <si>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</si>
  <si>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</si>
  <si>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</si>
  <si>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</si>
  <si>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</si>
  <si>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</si>
  <si>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</si>
  <si>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</si>
  <si>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</si>
  <si>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</si>
  <si>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</si>
  <si>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</si>
  <si>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</si>
  <si>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</si>
  <si>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</si>
  <si>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</si>
  <si>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</si>
  <si>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</si>
  <si>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</si>
  <si>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</si>
  <si>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</si>
  <si>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</si>
  <si>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</si>
  <si>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</si>
  <si>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</si>
  <si>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</si>
  <si>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</si>
  <si>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</si>
  <si>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</si>
  <si>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</si>
  <si>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</si>
  <si>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</si>
  <si>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</si>
  <si>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</si>
  <si>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</si>
  <si>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</si>
  <si>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</si>
  <si>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</si>
  <si>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</si>
  <si>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</si>
  <si>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</si>
  <si>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</si>
  <si>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</si>
  <si>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</si>
  <si>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</si>
  <si>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</si>
  <si>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</si>
  <si>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</si>
  <si>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</si>
  <si>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</si>
  <si>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</si>
  <si>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</si>
  <si>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</si>
  <si>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</si>
  <si>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</si>
  <si>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</si>
  <si>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</si>
  <si>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</si>
  <si>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</si>
  <si>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</si>
  <si>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</si>
  <si>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</si>
  <si>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</si>
  <si>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</si>
  <si>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</si>
  <si>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</si>
  <si>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</si>
  <si>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</si>
  <si>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</si>
  <si>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</si>
  <si>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</si>
  <si>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</si>
  <si>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</si>
  <si>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</si>
  <si>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</si>
  <si>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</si>
  <si>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</si>
  <si>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</si>
  <si>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</si>
  <si>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</si>
  <si>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</si>
  <si>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</si>
  <si>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</si>
  <si>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</si>
  <si>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</si>
  <si>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</si>
  <si>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</si>
  <si>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</si>
  <si>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</si>
  <si>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</si>
  <si>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</si>
  <si>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</si>
  <si>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</si>
  <si>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</si>
  <si>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</si>
  <si>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</si>
  <si>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</si>
  <si>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</si>
  <si>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</si>
  <si>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</si>
  <si>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</si>
  <si>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</si>
  <si>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</si>
  <si>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</si>
  <si>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</si>
  <si>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</si>
  <si>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</si>
  <si>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</si>
  <si>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</si>
  <si>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</si>
  <si>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</si>
  <si>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</si>
  <si>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</si>
  <si>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</si>
  <si>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</si>
  <si>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</si>
  <si>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</si>
  <si>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</si>
  <si>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</si>
  <si>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</si>
  <si>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</si>
  <si>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</si>
  <si>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</si>
  <si>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</si>
  <si>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</si>
  <si>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</si>
  <si>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</si>
  <si>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</si>
  <si>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</si>
  <si>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</si>
  <si>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</si>
  <si>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</si>
  <si>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</si>
  <si>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</si>
  <si>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</si>
  <si>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</si>
  <si>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</si>
  <si>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</si>
  <si>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</si>
  <si>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</si>
  <si>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</si>
  <si>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</si>
  <si>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</si>
  <si>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</si>
  <si>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</si>
  <si>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</si>
  <si>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</si>
  <si>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</si>
  <si>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</si>
  <si>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</si>
  <si>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</si>
  <si>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</si>
  <si>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</si>
  <si>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</si>
  <si>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</si>
  <si>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</si>
  <si>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</si>
  <si>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</si>
  <si>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</si>
  <si>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</si>
  <si>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</si>
  <si>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</si>
  <si>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</si>
  <si>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</si>
  <si>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</si>
  <si>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</si>
  <si>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</si>
  <si>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</si>
  <si>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</si>
  <si>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</si>
  <si>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</si>
  <si>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</si>
  <si>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</si>
  <si>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</si>
  <si>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</si>
  <si>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</si>
  <si>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</si>
  <si>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</si>
  <si>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</si>
  <si>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</si>
  <si>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</si>
  <si>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</si>
  <si>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</si>
  <si>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</si>
  <si>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</si>
  <si>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</si>
  <si>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</si>
  <si>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</si>
  <si>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</si>
  <si>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</si>
  <si>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</si>
  <si>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</si>
  <si>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</si>
  <si>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</si>
  <si>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</si>
  <si>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</si>
  <si>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</si>
  <si>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</si>
  <si>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</si>
  <si>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</si>
  <si>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</si>
  <si>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</si>
  <si>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</si>
  <si>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</si>
  <si>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</si>
  <si>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</si>
  <si>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</si>
  <si>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</si>
  <si>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</si>
  <si>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</si>
  <si>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</si>
  <si>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</si>
  <si>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</si>
  <si>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</si>
  <si>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</si>
  <si>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</si>
  <si>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</si>
  <si>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</si>
  <si>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</si>
  <si>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</si>
  <si>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</si>
  <si>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</si>
  <si>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</si>
  <si>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</si>
  <si>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</si>
  <si>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</si>
  <si>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</si>
  <si>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</si>
  <si>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</si>
  <si>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</si>
  <si>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</si>
  <si>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</si>
  <si>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</si>
  <si>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</si>
  <si>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</si>
  <si>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</si>
  <si>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</si>
  <si>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</si>
  <si>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</si>
  <si>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</si>
  <si>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</si>
  <si>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</si>
  <si>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</si>
  <si>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</si>
  <si>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</si>
  <si>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</si>
  <si>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</si>
  <si>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</si>
  <si>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</si>
  <si>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</si>
  <si>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</si>
  <si>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</si>
  <si>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</si>
  <si>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</si>
  <si>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</si>
  <si>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</si>
  <si>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</si>
  <si>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</si>
  <si>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</si>
  <si>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</si>
  <si>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</si>
  <si>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</si>
  <si>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</si>
  <si>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</si>
  <si>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</si>
  <si>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</si>
  <si>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</si>
  <si>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</si>
  <si>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</si>
  <si>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</si>
  <si>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</si>
  <si>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</si>
  <si>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</si>
  <si>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</si>
  <si>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</si>
  <si>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</si>
  <si>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</si>
  <si>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</si>
  <si>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</si>
  <si>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</si>
  <si>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</si>
  <si>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</si>
  <si>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</si>
  <si>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</si>
  <si>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</si>
  <si>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</si>
  <si>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</si>
  <si>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</si>
  <si>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</si>
  <si>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</si>
  <si>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</si>
  <si>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</si>
  <si>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</si>
  <si>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</si>
  <si>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</si>
  <si>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</si>
  <si>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</si>
  <si>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</si>
  <si>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</si>
  <si>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</si>
  <si>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</si>
  <si>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</si>
  <si>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</si>
  <si>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</si>
  <si>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</si>
  <si>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</si>
  <si>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</si>
  <si>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</si>
  <si>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</si>
  <si>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</si>
  <si>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</si>
  <si>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</si>
  <si>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</si>
  <si>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</si>
  <si>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</si>
  <si>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</si>
  <si>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</si>
  <si>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</si>
  <si>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</si>
  <si>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</si>
  <si>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</si>
  <si>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</si>
  <si>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</si>
  <si>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</si>
  <si>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</si>
  <si>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</si>
  <si>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</si>
  <si>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</si>
  <si>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</si>
  <si>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</si>
  <si>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</si>
  <si>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</si>
  <si>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</si>
  <si>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</si>
  <si>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</si>
  <si>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</si>
  <si>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</si>
  <si>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</si>
  <si>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</si>
  <si>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</si>
  <si>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</si>
  <si>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</si>
  <si>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</si>
  <si>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</si>
  <si>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</si>
  <si>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</si>
  <si>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</si>
  <si>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</si>
  <si>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</si>
  <si>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</si>
  <si>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</si>
  <si>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</si>
  <si>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</si>
  <si>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</si>
  <si>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</si>
  <si>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</si>
  <si>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</si>
  <si>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</si>
  <si>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</si>
  <si>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</si>
  <si>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</si>
  <si>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</si>
  <si>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</si>
  <si>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</si>
  <si>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</si>
  <si>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</si>
  <si>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</si>
  <si>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</si>
  <si>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</si>
  <si>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</si>
  <si>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</si>
  <si>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</si>
  <si>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</si>
  <si>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</si>
  <si>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</si>
  <si>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</si>
  <si>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</si>
  <si>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</si>
  <si>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</si>
  <si>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</si>
  <si>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</si>
  <si>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</si>
  <si>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</si>
  <si>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</si>
  <si>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</si>
  <si>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</si>
  <si>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</si>
  <si>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</si>
  <si>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</si>
  <si>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</si>
  <si>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</si>
  <si>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</si>
  <si>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</si>
  <si>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</si>
  <si>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</si>
  <si>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</si>
  <si>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</si>
  <si>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</si>
  <si>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</si>
  <si>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</si>
  <si>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</si>
  <si>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</si>
  <si>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</si>
  <si>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</si>
  <si>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</si>
  <si>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</si>
  <si>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</si>
  <si>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</si>
  <si>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</si>
  <si>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</si>
  <si>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</si>
  <si>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</si>
  <si>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</si>
  <si>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</si>
  <si>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</si>
  <si>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</si>
  <si>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</si>
  <si>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</si>
  <si>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</si>
  <si>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</si>
  <si>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</si>
  <si>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</si>
  <si>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</si>
  <si>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</si>
  <si>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</si>
  <si>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</si>
  <si>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</si>
  <si>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</si>
  <si>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</si>
  <si>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</si>
  <si>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</si>
  <si>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</si>
  <si>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</si>
  <si>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</si>
  <si>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</si>
  <si>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</si>
  <si>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</si>
  <si>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</si>
  <si>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</si>
  <si>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</si>
  <si>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</si>
  <si>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</si>
  <si>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</si>
  <si>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</si>
  <si>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</si>
  <si>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</si>
  <si>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</si>
  <si>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</si>
  <si>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</si>
  <si>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</si>
  <si>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</si>
  <si>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</si>
  <si>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</si>
  <si>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</si>
  <si>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</si>
  <si>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</si>
  <si>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</si>
  <si>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</si>
  <si>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</si>
  <si>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</si>
  <si>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</si>
  <si>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</si>
  <si>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</si>
  <si>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</si>
  <si>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</si>
  <si>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</si>
  <si>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</si>
  <si>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</si>
  <si>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</si>
  <si>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</si>
  <si>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</si>
  <si>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</si>
  <si>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</si>
  <si>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</si>
  <si>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</si>
  <si>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</si>
  <si>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</si>
  <si>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</si>
  <si>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</si>
  <si>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</si>
  <si>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</si>
  <si>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</si>
  <si>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</si>
  <si>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</si>
  <si>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</si>
  <si>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</si>
  <si>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</si>
  <si>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</si>
  <si>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</si>
  <si>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</si>
  <si>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</si>
  <si>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</si>
  <si>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</si>
  <si>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</si>
  <si>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</si>
  <si>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</si>
  <si>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</si>
  <si>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</si>
  <si>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</si>
  <si>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</si>
  <si>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</si>
  <si>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</si>
  <si>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</si>
  <si>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</si>
  <si>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</si>
  <si>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</si>
  <si>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</si>
  <si>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</si>
  <si>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</si>
  <si>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</si>
  <si>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</si>
  <si>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</si>
  <si>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</si>
  <si>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</si>
  <si>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</si>
  <si>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</si>
  <si>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</si>
  <si>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</si>
  <si>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</si>
  <si>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</si>
  <si>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</si>
  <si>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</si>
  <si>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</si>
  <si>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</si>
  <si>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</si>
  <si>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</si>
  <si>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</si>
  <si>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</si>
  <si>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</si>
  <si>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</si>
  <si>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</si>
  <si>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</si>
  <si>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</si>
  <si>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</si>
  <si>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</si>
  <si>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</si>
  <si>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</si>
  <si>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</si>
  <si>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</si>
  <si>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</si>
  <si>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</si>
  <si>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</si>
  <si>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</si>
  <si>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</si>
  <si>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</si>
  <si>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</si>
  <si>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</si>
  <si>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</si>
  <si>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</si>
  <si>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</si>
  <si>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</si>
  <si>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</si>
  <si>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</si>
  <si>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</si>
  <si>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</si>
  <si>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</si>
  <si>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</si>
  <si>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</si>
  <si>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</si>
  <si>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</si>
  <si>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</si>
  <si>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</si>
  <si>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</si>
  <si>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</si>
  <si>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</si>
  <si>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</si>
  <si>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</si>
  <si>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</si>
  <si>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</si>
  <si>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</si>
  <si>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</si>
  <si>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</si>
  <si>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</si>
  <si>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</si>
  <si>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</si>
  <si>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</si>
  <si>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</si>
  <si>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</si>
  <si>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</si>
  <si>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</si>
  <si>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</si>
  <si>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</si>
  <si>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</si>
  <si>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</si>
  <si>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</si>
  <si>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</si>
  <si>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</si>
  <si>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</si>
  <si>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</si>
  <si>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</si>
  <si>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</si>
  <si>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</si>
  <si>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</si>
  <si>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</si>
  <si>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</si>
  <si>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</si>
  <si>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</si>
  <si>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</si>
  <si>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</si>
  <si>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</si>
  <si>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</si>
  <si>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</si>
  <si>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</si>
  <si>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</si>
  <si>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</si>
  <si>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</si>
  <si>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</si>
  <si>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</si>
  <si>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</si>
  <si>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</si>
  <si>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</si>
  <si>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</si>
  <si>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</si>
  <si>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</si>
  <si>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</si>
  <si>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</si>
  <si>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</si>
  <si>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</si>
  <si>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</si>
  <si>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</si>
  <si>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</si>
  <si>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</si>
  <si>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</si>
  <si>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</si>
  <si>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</si>
  <si>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</si>
  <si>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</si>
  <si>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</si>
  <si>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</si>
  <si>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</si>
  <si>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</si>
  <si>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</si>
  <si>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</si>
  <si>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</si>
  <si>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</si>
  <si>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</si>
  <si>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</si>
  <si>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</si>
  <si>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</si>
  <si>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</si>
  <si>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</si>
  <si>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</si>
  <si>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</si>
  <si>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</si>
  <si>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</si>
  <si>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</si>
  <si>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</si>
  <si>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</si>
  <si>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</si>
  <si>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</si>
  <si>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</si>
  <si>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</si>
  <si>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</si>
  <si>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</si>
  <si>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</si>
  <si>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</si>
  <si>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</si>
  <si>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</si>
  <si>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</si>
  <si>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</si>
  <si>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</si>
  <si>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</si>
  <si>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</si>
  <si>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</si>
  <si>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</si>
  <si>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</si>
  <si>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</si>
  <si>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</si>
  <si>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</si>
  <si>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</si>
  <si>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</si>
  <si>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</si>
  <si>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</si>
  <si>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</si>
  <si>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</si>
  <si>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</si>
  <si>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</si>
  <si>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</si>
  <si>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</si>
  <si>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</si>
  <si>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</si>
  <si>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</si>
  <si>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</si>
  <si>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</si>
  <si>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</si>
  <si>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</si>
  <si>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</si>
  <si>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</si>
  <si>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</si>
  <si>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</si>
  <si>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</si>
  <si>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</si>
  <si>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</si>
  <si>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</si>
  <si>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</si>
  <si>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</si>
  <si>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</si>
  <si>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</si>
  <si>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</si>
  <si>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</si>
  <si>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</si>
  <si>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</si>
  <si>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</si>
  <si>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</si>
  <si>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</si>
  <si>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</si>
  <si>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</si>
  <si>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</si>
  <si>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</si>
  <si>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</si>
  <si>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</si>
  <si>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</si>
  <si>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</si>
  <si>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</si>
  <si>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</si>
  <si>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</si>
  <si>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</si>
  <si>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</si>
  <si>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</si>
  <si>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</si>
  <si>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</si>
  <si>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</si>
  <si>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</si>
  <si>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</si>
  <si>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</si>
  <si>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</si>
  <si>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</si>
  <si>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</si>
  <si>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</si>
  <si>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</si>
  <si>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</si>
  <si>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</si>
  <si>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</si>
  <si>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</si>
  <si>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</si>
  <si>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</si>
  <si>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</si>
  <si>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</si>
  <si>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</si>
  <si>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</si>
  <si>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</si>
  <si>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</si>
  <si>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</si>
  <si>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</si>
  <si>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</si>
  <si>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</si>
  <si>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</si>
  <si>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</si>
  <si>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</si>
  <si>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</si>
  <si>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</si>
  <si>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</si>
  <si>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</si>
  <si>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</si>
  <si>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</si>
  <si>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</si>
  <si>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</si>
  <si>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</si>
  <si>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</si>
  <si>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</si>
  <si>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</si>
  <si>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</si>
  <si>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</si>
  <si>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</si>
  <si>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</si>
  <si>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</si>
  <si>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</si>
  <si>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</si>
  <si>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</si>
  <si>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</si>
  <si>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</si>
  <si>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</si>
  <si>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</si>
  <si>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</si>
  <si>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</si>
  <si>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</si>
  <si>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</si>
  <si>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</si>
  <si>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</si>
  <si>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</si>
  <si>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</si>
  <si>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</si>
  <si>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</si>
  <si>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</si>
  <si>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</si>
  <si>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</si>
  <si>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</si>
  <si>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</si>
  <si>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</si>
  <si>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</si>
  <si>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</si>
  <si>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</si>
  <si>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</si>
  <si>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</si>
  <si>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</si>
  <si>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</si>
  <si>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</si>
  <si>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</si>
  <si>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</si>
  <si>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</si>
  <si>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</si>
  <si>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</si>
  <si>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</si>
  <si>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</si>
  <si>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</si>
  <si>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</si>
  <si>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</si>
  <si>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</si>
  <si>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</si>
  <si>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</si>
  <si>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</si>
  <si>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</si>
  <si>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</si>
  <si>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</si>
  <si>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</si>
  <si>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</si>
  <si>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</si>
  <si>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</si>
  <si>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</si>
  <si>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</si>
  <si>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</si>
  <si>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</si>
  <si>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</si>
  <si>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</si>
  <si>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</si>
  <si>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</si>
  <si>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</si>
  <si>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</si>
  <si>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</si>
  <si>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</si>
  <si>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</si>
  <si>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</si>
  <si>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</si>
  <si>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</si>
  <si>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</si>
  <si>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</si>
  <si>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</si>
  <si>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</si>
  <si>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</si>
  <si>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</si>
  <si>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</si>
  <si>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</si>
  <si>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</si>
  <si>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</si>
  <si>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</si>
  <si>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</si>
  <si>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</si>
  <si>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</si>
  <si>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</si>
  <si>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</si>
  <si>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</si>
  <si>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</si>
  <si>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</si>
  <si>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</si>
  <si>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</si>
  <si>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</si>
  <si>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</si>
  <si>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</si>
  <si>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</si>
  <si>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</si>
  <si>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</si>
  <si>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</si>
  <si>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</si>
  <si>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</si>
  <si>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</si>
  <si>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</si>
  <si>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</si>
  <si>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</si>
  <si>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</si>
  <si>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</si>
  <si>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</si>
  <si>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</si>
  <si>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</si>
  <si>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</si>
  <si>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</si>
  <si>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</si>
  <si>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</si>
  <si>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</si>
  <si>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</si>
  <si>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</si>
  <si>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</si>
  <si>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</si>
  <si>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</si>
  <si>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</si>
  <si>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</si>
  <si>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</si>
  <si>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</si>
  <si>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</si>
  <si>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</si>
  <si>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</si>
  <si>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</si>
  <si>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</si>
  <si>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</si>
  <si>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</si>
  <si>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</si>
  <si>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</si>
  <si>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</si>
  <si>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</si>
  <si>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</si>
  <si>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</si>
  <si>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</si>
  <si>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</si>
  <si>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</si>
  <si>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</si>
  <si>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</si>
  <si>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</si>
  <si>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</si>
  <si>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</si>
  <si>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</si>
  <si>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</si>
  <si>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</si>
  <si>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</si>
  <si>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</si>
  <si>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</si>
  <si>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</si>
  <si>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</si>
  <si>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</si>
  <si>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</si>
  <si>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</si>
  <si>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</si>
  <si>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</si>
  <si>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</si>
  <si>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</si>
  <si>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</si>
  <si>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</si>
  <si>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</si>
  <si>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</si>
  <si>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</si>
  <si>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</si>
  <si>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</si>
  <si>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</si>
  <si>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</si>
  <si>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</si>
  <si>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</si>
  <si>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</si>
  <si>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</si>
  <si>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</si>
  <si>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</si>
  <si>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</si>
  <si>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</si>
  <si>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</si>
  <si>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</si>
  <si>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</si>
  <si>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</si>
  <si>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</si>
  <si>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</si>
  <si>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</si>
  <si>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</si>
  <si>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</si>
  <si>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</si>
  <si>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</si>
  <si>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</si>
  <si>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</si>
  <si>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</si>
  <si>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</si>
  <si>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</si>
  <si>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</si>
  <si>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</si>
  <si>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</si>
  <si>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</si>
  <si>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</si>
  <si>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</si>
  <si>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</si>
  <si>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</si>
  <si>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</si>
  <si>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</si>
  <si>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</si>
  <si>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</si>
  <si>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</si>
  <si>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</si>
  <si>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</si>
  <si>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</si>
  <si>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</si>
  <si>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</si>
  <si>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</si>
  <si>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</si>
  <si>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</si>
  <si>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</si>
  <si>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</si>
  <si>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</si>
  <si>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</si>
  <si>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</si>
  <si>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</si>
  <si>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</si>
  <si>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</si>
  <si>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</si>
  <si>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</si>
  <si>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</si>
  <si>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</si>
  <si>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</si>
  <si>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</si>
  <si>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</si>
  <si>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</si>
  <si>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</si>
  <si>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</si>
  <si>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</si>
  <si>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</si>
  <si>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</si>
  <si>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</si>
  <si>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</si>
  <si>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</si>
  <si>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</si>
  <si>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</si>
  <si>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</si>
  <si>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</si>
  <si>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</si>
  <si>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</si>
  <si>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</si>
  <si>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</si>
  <si>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</si>
  <si>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</si>
  <si>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</si>
  <si>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</si>
  <si>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</si>
  <si>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</si>
  <si>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</si>
  <si>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</si>
  <si>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</si>
  <si>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</si>
  <si>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</si>
  <si>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</si>
  <si>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</si>
  <si>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</si>
  <si>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</si>
  <si>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</si>
  <si>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</si>
  <si>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</si>
  <si>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</si>
  <si>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</si>
  <si>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</si>
  <si>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</si>
  <si>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</si>
  <si>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</si>
  <si>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</si>
  <si>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</si>
  <si>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</si>
  <si>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</si>
  <si>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</si>
  <si>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</si>
  <si>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</si>
  <si>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</si>
  <si>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</si>
  <si>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</si>
  <si>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</si>
  <si>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</si>
  <si>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</si>
  <si>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</si>
  <si>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</si>
  <si>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</si>
  <si>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</si>
  <si>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</si>
  <si>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</si>
  <si>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</si>
  <si>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</si>
  <si>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</si>
  <si>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</si>
  <si>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</si>
  <si>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</si>
  <si>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</si>
  <si>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</si>
  <si>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</si>
  <si>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</si>
  <si>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</si>
  <si>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</si>
  <si>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</si>
  <si>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</si>
  <si>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</si>
  <si>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</si>
  <si>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</si>
  <si>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</si>
  <si>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</si>
  <si>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</si>
  <si>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</si>
  <si>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</si>
  <si>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</si>
  <si>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</si>
  <si>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</si>
  <si>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</si>
  <si>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</si>
  <si>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</si>
  <si>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</si>
  <si>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</si>
  <si>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</si>
  <si>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</si>
  <si>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</si>
  <si>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</si>
  <si>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</si>
  <si>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</si>
  <si>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</si>
  <si>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</si>
  <si>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</si>
  <si>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</si>
  <si>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</si>
  <si>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</si>
  <si>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</si>
  <si>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</si>
  <si>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</si>
  <si>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</si>
  <si>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</si>
  <si>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</si>
  <si>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</si>
  <si>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</si>
  <si>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</si>
  <si>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</si>
  <si>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</si>
  <si>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</si>
  <si>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</si>
  <si>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</si>
  <si>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</si>
  <si>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</si>
  <si>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</si>
  <si>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</si>
  <si>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</si>
  <si>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</si>
  <si>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</si>
  <si>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</si>
  <si>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</si>
  <si>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</si>
  <si>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</si>
  <si>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</si>
  <si>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</si>
  <si>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</si>
  <si>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</si>
  <si>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</si>
  <si>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</si>
  <si>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</si>
  <si>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</si>
  <si>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</si>
  <si>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</si>
  <si>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</si>
  <si>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</si>
  <si>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</si>
  <si>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</si>
  <si>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</si>
  <si>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</si>
  <si>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</si>
  <si>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</si>
  <si>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</si>
  <si>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</si>
  <si>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</si>
  <si>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</si>
  <si>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</si>
  <si>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</si>
  <si>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</si>
  <si>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</si>
  <si>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</si>
  <si>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</si>
  <si>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</si>
  <si>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</si>
  <si>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</si>
  <si>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</si>
  <si>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</si>
  <si>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</si>
  <si>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</si>
  <si>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</si>
  <si>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</si>
  <si>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</si>
  <si>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</si>
  <si>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</si>
  <si>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</si>
  <si>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</si>
  <si>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</si>
  <si>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</si>
  <si>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</si>
  <si>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</si>
  <si>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</si>
  <si>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</si>
  <si>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</si>
  <si>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</si>
  <si>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</si>
  <si>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</si>
  <si>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</si>
  <si>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</si>
  <si>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</si>
  <si>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</si>
  <si>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</si>
  <si>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</si>
  <si>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</si>
  <si>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</si>
  <si>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</si>
  <si>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</si>
  <si>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</si>
  <si>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</si>
  <si>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</si>
  <si>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</si>
  <si>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</si>
  <si>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</si>
  <si>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</si>
  <si>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</si>
  <si>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</si>
  <si>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</si>
  <si>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</si>
  <si>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</si>
  <si>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</si>
  <si>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</si>
  <si>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</si>
  <si>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</si>
  <si>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</si>
  <si>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</si>
  <si>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</si>
  <si>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</si>
  <si>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</si>
  <si>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</si>
  <si>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</si>
  <si>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</si>
  <si>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</si>
  <si>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</si>
  <si>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</si>
  <si>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</si>
  <si>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</si>
  <si>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</si>
  <si>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</si>
  <si>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</si>
  <si>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</si>
  <si>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</si>
  <si>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</si>
  <si>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</si>
  <si>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</si>
  <si>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</si>
  <si>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</si>
  <si>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</si>
  <si>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</si>
  <si>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</si>
  <si>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</si>
  <si>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</si>
  <si>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</si>
  <si>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</si>
  <si>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</si>
  <si>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</si>
  <si>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</si>
  <si>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</si>
  <si>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</si>
  <si>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</si>
  <si>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</si>
  <si>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</si>
  <si>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</si>
  <si>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</si>
  <si>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</si>
  <si>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</si>
  <si>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</si>
  <si>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</si>
  <si>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</si>
  <si>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</si>
  <si>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</si>
  <si>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</si>
  <si>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</si>
  <si>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</si>
  <si>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</si>
  <si>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</si>
  <si>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</si>
  <si>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</si>
  <si>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</si>
  <si>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</si>
  <si>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</si>
  <si>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</si>
  <si>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</si>
  <si>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</si>
  <si>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</si>
  <si>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</si>
  <si>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</si>
  <si>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</si>
  <si>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</si>
  <si>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</si>
  <si>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</si>
  <si>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</si>
  <si>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</si>
  <si>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</si>
  <si>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</si>
  <si>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</si>
  <si>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</si>
  <si>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</si>
  <si>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</si>
  <si>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</si>
  <si>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</si>
  <si>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</si>
  <si>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</si>
  <si>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</si>
  <si>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</si>
  <si>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</si>
  <si>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</si>
  <si>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</si>
  <si>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</si>
  <si>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</si>
  <si>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</si>
  <si>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</si>
  <si>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</si>
  <si>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</si>
  <si>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</si>
  <si>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</si>
  <si>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</si>
  <si>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</si>
  <si>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</si>
  <si>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</si>
  <si>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</si>
  <si>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</si>
  <si>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</si>
  <si>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</si>
  <si>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</si>
  <si>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</si>
  <si>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</si>
  <si>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</si>
  <si>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</si>
  <si>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</si>
  <si>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</si>
  <si>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</si>
  <si>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</si>
  <si>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</si>
  <si>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</si>
  <si>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</si>
  <si>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</si>
  <si>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</si>
  <si>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</si>
  <si>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</si>
  <si>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</si>
  <si>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</si>
  <si>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</si>
  <si>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</si>
  <si>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</si>
  <si>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</si>
  <si>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</si>
  <si>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</si>
  <si>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</si>
  <si>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</si>
  <si>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</si>
  <si>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</si>
  <si>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</si>
  <si>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</si>
  <si>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</si>
  <si>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</si>
  <si>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</si>
  <si>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</si>
  <si>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</si>
  <si>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</si>
  <si>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</si>
  <si>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</si>
  <si>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</si>
  <si>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</si>
  <si>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</si>
  <si>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</si>
  <si>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</si>
  <si>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</si>
  <si>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</si>
  <si>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</si>
  <si>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</si>
  <si>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</si>
  <si>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</si>
  <si>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</si>
  <si>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</si>
  <si>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</si>
  <si>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</si>
  <si>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</si>
  <si>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</si>
  <si>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</si>
  <si>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</si>
  <si>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</si>
  <si>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</si>
  <si>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</si>
  <si>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</si>
  <si>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</si>
  <si>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</si>
  <si>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</si>
  <si>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</si>
  <si>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</si>
  <si>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</si>
  <si>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</si>
  <si>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</si>
  <si>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</si>
  <si>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</si>
  <si>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</si>
  <si>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</si>
  <si>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</si>
  <si>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</si>
  <si>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</si>
  <si>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</si>
  <si>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</si>
  <si>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</si>
  <si>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</si>
  <si>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</si>
  <si>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</si>
  <si>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</si>
  <si>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</si>
  <si>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</si>
  <si>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</si>
  <si>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</si>
  <si>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</si>
  <si>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</si>
  <si>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</si>
  <si>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</si>
  <si>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</si>
  <si>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</si>
  <si>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</si>
  <si>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</si>
  <si>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</si>
  <si>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</si>
  <si>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</si>
  <si>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</si>
  <si>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</si>
  <si>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</si>
  <si>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</si>
  <si>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</si>
  <si>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</si>
  <si>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</si>
  <si>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</si>
  <si>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</si>
  <si>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</si>
  <si>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</si>
  <si>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</si>
  <si>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</si>
  <si>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</si>
  <si>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</si>
  <si>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</si>
  <si>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</si>
  <si>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</si>
  <si>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</si>
  <si>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</si>
  <si>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</si>
  <si>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</si>
  <si>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</si>
  <si>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</si>
  <si>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</si>
  <si>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</si>
  <si>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</si>
  <si>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</si>
  <si>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</si>
  <si>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</si>
  <si>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</si>
  <si>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</si>
  <si>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</si>
  <si>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</si>
  <si>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</si>
  <si>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</si>
  <si>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</si>
  <si>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</si>
  <si>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</si>
  <si>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</si>
  <si>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</si>
  <si>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</si>
  <si>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</si>
  <si>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</si>
  <si>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</si>
  <si>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</si>
  <si>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</si>
  <si>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</si>
  <si>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</si>
  <si>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</si>
  <si>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</si>
  <si>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</si>
  <si>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</si>
  <si>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</si>
  <si>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</si>
  <si>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</si>
  <si>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</si>
  <si>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</si>
  <si>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</si>
  <si>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</si>
  <si>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</si>
  <si>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</si>
  <si>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</si>
  <si>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</si>
  <si>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</si>
  <si>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</si>
  <si>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</si>
  <si>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</si>
  <si>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</si>
  <si>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</si>
  <si>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</si>
  <si>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</si>
  <si>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</si>
  <si>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</si>
  <si>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</si>
  <si>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</si>
  <si>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</si>
  <si>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</si>
  <si>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</si>
  <si>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</si>
  <si>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</si>
  <si>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</si>
  <si>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</si>
  <si>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</si>
  <si>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</si>
  <si>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</si>
  <si>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</si>
  <si>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</si>
  <si>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</si>
  <si>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</si>
  <si>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</si>
  <si>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</si>
  <si>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</si>
  <si>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</si>
  <si>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</si>
  <si>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</si>
  <si>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</si>
  <si>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</si>
  <si>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</si>
  <si>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</si>
  <si>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</si>
  <si>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</si>
  <si>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</si>
  <si>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</si>
  <si>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</si>
  <si>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</si>
  <si>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</si>
  <si>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</si>
  <si>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</si>
  <si>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</si>
  <si>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</si>
  <si>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</si>
  <si>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</si>
  <si>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</si>
  <si>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</si>
  <si>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</si>
  <si>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</si>
  <si>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</si>
  <si>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</si>
  <si>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</si>
  <si>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</si>
  <si>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</si>
  <si>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</si>
  <si>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</si>
  <si>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</si>
  <si>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</si>
  <si>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</si>
  <si>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</si>
  <si>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</si>
  <si>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</si>
  <si>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</si>
  <si>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</si>
  <si>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</si>
  <si>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</si>
  <si>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</si>
  <si>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</si>
  <si>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</si>
  <si>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</si>
  <si>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</si>
  <si>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</si>
  <si>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</si>
  <si>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</si>
  <si>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</si>
  <si>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</si>
  <si>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</si>
  <si>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</si>
  <si>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</si>
  <si>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</si>
  <si>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</si>
  <si>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</si>
  <si>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</si>
  <si>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</si>
  <si>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</si>
  <si>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</si>
  <si>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</si>
  <si>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</si>
  <si>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</si>
  <si>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</si>
  <si>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</si>
  <si>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</si>
  <si>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</si>
  <si>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</si>
  <si>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</si>
  <si>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</si>
  <si>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</si>
  <si>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</si>
  <si>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</si>
  <si>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</si>
  <si>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</si>
  <si>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</si>
  <si>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</si>
  <si>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</si>
  <si>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</si>
  <si>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</si>
  <si>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</si>
  <si>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</si>
  <si>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</si>
  <si>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</si>
  <si>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</si>
  <si>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</si>
  <si>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</si>
  <si>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</si>
  <si>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</si>
  <si>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</si>
  <si>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</si>
  <si>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</si>
  <si>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</si>
  <si>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</si>
  <si>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</si>
  <si>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</si>
  <si>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</si>
  <si>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</si>
  <si>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</si>
  <si>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</si>
  <si>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</si>
  <si>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</si>
  <si>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</si>
  <si>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</si>
  <si>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</si>
  <si>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</si>
  <si>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</si>
  <si>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</si>
  <si>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</si>
  <si>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</si>
  <si>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</si>
  <si>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</si>
  <si>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</si>
  <si>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</si>
  <si>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</si>
  <si>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</si>
  <si>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</si>
  <si>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</si>
  <si>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</si>
  <si>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</si>
  <si>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</si>
  <si>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</si>
  <si>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</si>
  <si>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</si>
  <si>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</si>
  <si>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</si>
  <si>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</si>
  <si>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</si>
  <si>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</si>
  <si>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</si>
  <si>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</si>
  <si>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</si>
  <si>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</si>
  <si>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</si>
  <si>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</si>
  <si>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</si>
  <si>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</si>
  <si>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</si>
  <si>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</si>
  <si>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</si>
  <si>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</si>
  <si>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</si>
  <si>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</si>
  <si>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</si>
  <si>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</si>
  <si>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</si>
  <si>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</si>
  <si>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</si>
  <si>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</si>
  <si>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</si>
  <si>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</si>
  <si>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</si>
  <si>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</si>
  <si>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</si>
  <si>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</si>
  <si>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</si>
  <si>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</si>
  <si>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</si>
  <si>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</si>
  <si>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</si>
  <si>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</si>
  <si>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</si>
  <si>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</si>
  <si>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</si>
  <si>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</si>
  <si>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</si>
  <si>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</si>
  <si>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</si>
  <si>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</si>
  <si>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</si>
  <si>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</si>
  <si>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</si>
  <si>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</si>
  <si>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</si>
  <si>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</si>
  <si>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</si>
  <si>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</si>
  <si>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</si>
  <si>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</si>
  <si>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</si>
  <si>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</si>
  <si>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</si>
  <si>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</si>
  <si>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</si>
  <si>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</si>
  <si>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</si>
  <si>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</si>
  <si>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</si>
  <si>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</si>
  <si>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</si>
  <si>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</si>
  <si>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</si>
  <si>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</si>
  <si>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</si>
  <si>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</si>
  <si>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</si>
  <si>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</si>
  <si>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</si>
  <si>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</si>
  <si>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</si>
  <si>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</si>
  <si>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</si>
  <si>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</si>
  <si>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</si>
  <si>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</si>
  <si>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</si>
  <si>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</si>
  <si>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</si>
  <si>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</si>
  <si>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</si>
  <si>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</si>
  <si>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</si>
  <si>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</si>
  <si>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</si>
  <si>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</si>
  <si>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</si>
  <si>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</si>
  <si>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</si>
  <si>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</si>
  <si>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</si>
  <si>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</si>
  <si>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</si>
  <si>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</si>
  <si>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</si>
  <si>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</si>
  <si>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</si>
  <si>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</si>
  <si>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</si>
  <si>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</si>
  <si>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</si>
  <si>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</si>
  <si>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</si>
  <si>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</si>
  <si>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</si>
  <si>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</si>
  <si>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</si>
  <si>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</si>
  <si>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</si>
  <si>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</si>
  <si>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</si>
  <si>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</si>
  <si>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</si>
  <si>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</si>
  <si>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</si>
  <si>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</si>
  <si>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</si>
  <si>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</si>
  <si>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</si>
  <si>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</si>
  <si>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</si>
  <si>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</si>
  <si>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</si>
  <si>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</si>
  <si>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</si>
  <si>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</si>
  <si>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</si>
  <si>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</si>
  <si>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</si>
  <si>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</si>
  <si>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</si>
  <si>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</si>
  <si>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</si>
  <si>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</si>
  <si>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</si>
  <si>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</si>
  <si>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</si>
  <si>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</si>
  <si>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</si>
  <si>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</si>
  <si>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</si>
  <si>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</si>
  <si>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</si>
  <si>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</si>
  <si>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</si>
  <si>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</si>
  <si>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</si>
  <si>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</si>
  <si>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</si>
  <si>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</si>
  <si>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</si>
  <si>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</si>
  <si>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</si>
  <si>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</si>
  <si>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</si>
  <si>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</si>
  <si>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</si>
  <si>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</si>
  <si>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</si>
  <si>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</si>
  <si>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</si>
  <si>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</si>
  <si>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</si>
  <si>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</si>
  <si>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</si>
  <si>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</si>
  <si>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</si>
  <si>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</si>
  <si>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</si>
  <si>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</si>
  <si>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</si>
  <si>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</si>
  <si>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</si>
  <si>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</si>
  <si>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</si>
  <si>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</si>
  <si>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</si>
  <si>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</si>
  <si>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</si>
  <si>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</si>
  <si>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</si>
  <si>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</si>
  <si>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</si>
  <si>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</si>
  <si>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</si>
  <si>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</si>
  <si>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</si>
  <si>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</si>
  <si>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</si>
  <si>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</si>
  <si>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</si>
  <si>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</si>
  <si>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</si>
  <si>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</si>
  <si>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</si>
  <si>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</si>
  <si>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</si>
  <si>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</si>
  <si>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</si>
  <si>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</si>
  <si>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</si>
  <si>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</si>
  <si>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</si>
  <si>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</si>
  <si>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</si>
  <si>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</si>
  <si>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</si>
  <si>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</si>
  <si>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</si>
  <si>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</si>
  <si>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</si>
  <si>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</si>
  <si>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</si>
  <si>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</si>
  <si>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</si>
  <si>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</si>
  <si>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</si>
  <si>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</si>
  <si>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</si>
  <si>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</si>
  <si>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</si>
  <si>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</si>
  <si>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</si>
  <si>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</si>
  <si>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</si>
  <si>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</si>
  <si>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</si>
  <si>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</si>
  <si>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</si>
  <si>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</si>
  <si>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</si>
  <si>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</si>
  <si>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</si>
  <si>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</si>
  <si>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</si>
  <si>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</si>
  <si>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</si>
  <si>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</si>
  <si>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</si>
  <si>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</si>
  <si>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</si>
  <si>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</si>
  <si>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</si>
  <si>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</si>
  <si>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</si>
  <si>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</si>
  <si>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</si>
  <si>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</si>
  <si>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</si>
  <si>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</si>
  <si>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</si>
  <si>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</si>
  <si>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</si>
  <si>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</si>
  <si>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</si>
  <si>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</si>
  <si>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</si>
  <si>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</si>
  <si>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</si>
  <si>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</si>
  <si>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</si>
  <si>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</si>
  <si>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</si>
  <si>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</si>
  <si>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</si>
  <si>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</si>
  <si>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</si>
  <si>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</si>
  <si>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</si>
  <si>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</si>
  <si>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</si>
  <si>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</si>
  <si>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</si>
  <si>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</si>
  <si>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</si>
  <si>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</si>
  <si>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</si>
  <si>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</si>
  <si>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</si>
  <si>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</si>
  <si>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</si>
  <si>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</si>
  <si>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</si>
  <si>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</si>
  <si>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</si>
  <si>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</si>
  <si>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</si>
  <si>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</si>
  <si>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</si>
  <si>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</si>
  <si>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</si>
  <si>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</si>
  <si>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</si>
  <si>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</si>
  <si>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</si>
  <si>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</si>
  <si>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</si>
  <si>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</si>
  <si>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</si>
  <si>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</si>
  <si>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</si>
  <si>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</si>
  <si>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</si>
  <si>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</si>
  <si>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</si>
  <si>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</si>
  <si>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</si>
  <si>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</si>
  <si>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</si>
  <si>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</si>
  <si>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</si>
  <si>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</si>
  <si>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</si>
  <si>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</si>
  <si>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</si>
  <si>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</si>
  <si>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</si>
  <si>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</si>
  <si>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</si>
  <si>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</si>
  <si>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</si>
  <si>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</si>
  <si>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</si>
  <si>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</si>
  <si>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</si>
  <si>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</si>
  <si>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</si>
  <si>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</si>
  <si>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</si>
  <si>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</si>
  <si>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</si>
  <si>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</si>
  <si>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</si>
  <si>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</si>
  <si>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</si>
  <si>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</si>
  <si>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</si>
  <si>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</si>
  <si>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</si>
  <si>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</si>
  <si>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</si>
  <si>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</si>
  <si>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</si>
  <si>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</si>
  <si>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</si>
  <si>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</si>
  <si>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</si>
  <si>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</si>
  <si>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</si>
  <si>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</si>
  <si>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</si>
  <si>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</si>
  <si>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</si>
  <si>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</si>
  <si>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</si>
  <si>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</si>
  <si>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</si>
  <si>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</si>
  <si>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</si>
  <si>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</si>
  <si>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</si>
  <si>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</si>
  <si>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</si>
  <si>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</si>
  <si>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</si>
  <si>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</si>
  <si>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</si>
  <si>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</si>
  <si>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</si>
  <si>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</si>
  <si>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</si>
  <si>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</si>
  <si>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</si>
  <si>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</si>
  <si>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</si>
  <si>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</si>
  <si>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</si>
  <si>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</si>
  <si>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</si>
  <si>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</si>
  <si>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</si>
  <si>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</si>
  <si>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</si>
  <si>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</si>
  <si>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</si>
  <si>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</si>
  <si>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</si>
  <si>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</si>
  <si>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</si>
  <si>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</si>
  <si>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</si>
  <si>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</si>
  <si>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</si>
  <si>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</si>
  <si>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</si>
  <si>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</si>
  <si>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</si>
  <si>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</si>
  <si>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</si>
  <si>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</si>
  <si>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</si>
  <si>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</si>
  <si>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</si>
  <si>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</si>
  <si>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</si>
  <si>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</si>
  <si>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</si>
  <si>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</si>
  <si>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</si>
  <si>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</si>
  <si>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</si>
  <si>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</si>
  <si>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</si>
  <si>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</si>
  <si>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</si>
  <si>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</si>
  <si>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</si>
  <si>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</si>
  <si>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</si>
  <si>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</si>
  <si>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</si>
  <si>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</si>
  <si>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</si>
  <si>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</si>
  <si>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</si>
  <si>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</si>
  <si>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</si>
  <si>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</si>
  <si>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</si>
  <si>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</si>
  <si>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</si>
  <si>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</si>
  <si>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</si>
  <si>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</si>
  <si>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</si>
  <si>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</si>
  <si>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</si>
  <si>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</si>
  <si>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</si>
  <si>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</si>
  <si>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</si>
  <si>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</si>
  <si>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</si>
  <si>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</si>
  <si>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</si>
  <si>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</si>
  <si>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</si>
  <si>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</si>
  <si>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</si>
  <si>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</si>
  <si>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</si>
  <si>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</si>
  <si>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</si>
  <si>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</si>
  <si>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</si>
  <si>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</si>
  <si>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</si>
  <si>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</si>
  <si>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</si>
  <si>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</si>
  <si>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</si>
  <si>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</si>
  <si>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</si>
  <si>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</si>
  <si>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</si>
  <si>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</si>
  <si>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</si>
  <si>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</si>
  <si>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</si>
  <si>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</si>
  <si>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</si>
  <si>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</si>
  <si>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</si>
  <si>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</si>
  <si>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</si>
  <si>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</si>
  <si>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</si>
  <si>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</si>
  <si>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</si>
  <si>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</si>
  <si>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</si>
  <si>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</si>
  <si>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</si>
  <si>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</si>
  <si>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</si>
  <si>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</si>
  <si>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</si>
  <si>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</si>
  <si>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</si>
  <si>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</si>
  <si>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</si>
  <si>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</si>
  <si>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</si>
  <si>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</si>
  <si>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</si>
  <si>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</si>
  <si>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</si>
  <si>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</si>
  <si>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</si>
  <si>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</si>
  <si>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</si>
  <si>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</si>
  <si>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</si>
  <si>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</si>
  <si>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</si>
  <si>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</si>
  <si>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</si>
  <si>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</si>
  <si>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</si>
  <si>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</si>
  <si>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</si>
  <si>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</si>
  <si>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</si>
  <si>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</si>
  <si>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</si>
  <si>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</si>
  <si>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</si>
  <si>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</si>
  <si>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</si>
  <si>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</si>
  <si>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</si>
  <si>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</si>
  <si>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</si>
  <si>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</si>
  <si>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</si>
  <si>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</si>
  <si>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</si>
  <si>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</si>
  <si>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</si>
  <si>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</si>
  <si>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</si>
  <si>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</si>
  <si>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</si>
  <si>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</si>
  <si>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</si>
  <si>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</si>
  <si>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</si>
  <si>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</si>
  <si>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</si>
  <si>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</si>
  <si>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</si>
  <si>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</si>
  <si>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</si>
  <si>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</si>
  <si>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</si>
  <si>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</si>
  <si>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</si>
  <si>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</si>
  <si>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</si>
  <si>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</si>
  <si>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</si>
  <si>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</si>
  <si>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</si>
  <si>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</si>
  <si>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</si>
  <si>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</si>
  <si>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</si>
  <si>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</si>
  <si>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</si>
  <si>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</si>
  <si>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</si>
  <si>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</si>
  <si>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</si>
  <si>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</si>
  <si>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</si>
  <si>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</si>
  <si>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</si>
  <si>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</si>
  <si>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</si>
  <si>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</si>
  <si>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</si>
  <si>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</si>
  <si>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</si>
  <si>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</si>
  <si>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</si>
  <si>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</si>
  <si>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</si>
  <si>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</si>
  <si>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</si>
  <si>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</si>
  <si>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</si>
  <si>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</si>
  <si>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</si>
  <si>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</si>
  <si>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</si>
  <si>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</si>
  <si>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</si>
  <si>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</si>
  <si>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</si>
  <si>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</si>
  <si>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</si>
  <si>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</si>
  <si>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</si>
  <si>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</si>
  <si>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</si>
  <si>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</si>
  <si>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</si>
  <si>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</si>
  <si>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</si>
  <si>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</si>
  <si>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</si>
  <si>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</si>
  <si>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</si>
  <si>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</si>
  <si>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</si>
  <si>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</si>
  <si>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</si>
  <si>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</si>
  <si>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</si>
  <si>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</si>
  <si>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</si>
  <si>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</si>
  <si>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</si>
  <si>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</si>
  <si>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</si>
  <si>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</si>
  <si>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</si>
  <si>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</si>
  <si>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</si>
  <si>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</si>
  <si>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</si>
  <si>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</si>
  <si>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</si>
  <si>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</si>
  <si>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</si>
  <si>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</si>
  <si>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</si>
  <si>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</si>
  <si>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</si>
  <si>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</si>
  <si>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</si>
  <si>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</si>
  <si>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</si>
  <si>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</si>
  <si>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</si>
  <si>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</si>
  <si>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</si>
  <si>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</si>
  <si>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</si>
  <si>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</si>
  <si>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</si>
  <si>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</si>
  <si>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</si>
  <si>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</si>
  <si>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</si>
  <si>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</si>
  <si>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</si>
  <si>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</si>
  <si>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</si>
  <si>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</si>
  <si>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</si>
  <si>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</si>
  <si>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</si>
  <si>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</si>
  <si>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</si>
  <si>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</si>
  <si>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</si>
  <si>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</si>
  <si>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</si>
  <si>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</si>
  <si>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</si>
  <si>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</si>
  <si>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</si>
  <si>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</si>
  <si>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</si>
  <si>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</si>
  <si>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</si>
  <si>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</si>
  <si>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</si>
  <si>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</si>
  <si>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</si>
  <si>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</si>
  <si>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</si>
  <si>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</si>
  <si>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</si>
  <si>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</si>
  <si>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</si>
  <si>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</si>
  <si>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</si>
  <si>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</si>
  <si>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</si>
  <si>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</si>
  <si>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</si>
  <si>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</si>
  <si>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</si>
  <si>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</si>
  <si>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</si>
  <si>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</si>
  <si>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</si>
  <si>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</si>
  <si>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</si>
  <si>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</si>
  <si>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</si>
  <si>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</si>
  <si>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</si>
  <si>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</si>
  <si>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</si>
  <si>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</si>
  <si>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</si>
  <si>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</si>
  <si>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</si>
  <si>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</si>
  <si>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</si>
  <si>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</si>
  <si>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</si>
  <si>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</si>
  <si>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</si>
  <si>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</si>
  <si>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</si>
  <si>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</si>
  <si>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</si>
  <si>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</si>
  <si>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</si>
  <si>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</si>
  <si>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</si>
  <si>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</si>
  <si>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</si>
  <si>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</si>
  <si>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</si>
  <si>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</si>
  <si>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</si>
  <si>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</si>
  <si>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</si>
  <si>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</si>
  <si>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</si>
  <si>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</si>
  <si>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</si>
  <si>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</si>
  <si>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</si>
  <si>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</si>
  <si>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</si>
  <si>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</si>
  <si>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</si>
  <si>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</si>
  <si>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</si>
  <si>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</si>
  <si>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</si>
  <si>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</si>
  <si>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</si>
  <si>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</si>
  <si>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</si>
  <si>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</si>
  <si>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</si>
  <si>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</si>
  <si>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</si>
  <si>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</si>
  <si>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</si>
  <si>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</si>
  <si>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</si>
  <si>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</si>
  <si>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</si>
  <si>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</si>
  <si>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</si>
  <si>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</si>
  <si>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</si>
  <si>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</si>
  <si>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</si>
  <si>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</si>
  <si>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</si>
  <si>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</si>
  <si>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</si>
  <si>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</si>
  <si>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</si>
  <si>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</si>
  <si>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</si>
  <si>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</si>
  <si>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</si>
  <si>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</si>
  <si>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</si>
  <si>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</si>
  <si>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</si>
  <si>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</si>
  <si>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</si>
  <si>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</si>
  <si>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</si>
  <si>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</si>
  <si>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</si>
  <si>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</si>
  <si>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</si>
  <si>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</si>
  <si>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</si>
  <si>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</si>
  <si>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</si>
  <si>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</si>
  <si>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</si>
  <si>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</si>
  <si>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</si>
  <si>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</si>
  <si>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</si>
  <si>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</si>
  <si>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</si>
  <si>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</si>
  <si>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</si>
  <si>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</si>
  <si>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</si>
  <si>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</si>
  <si>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</si>
  <si>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</si>
  <si>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</si>
  <si>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</si>
  <si>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</si>
  <si>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</si>
  <si>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</si>
  <si>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</si>
  <si>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</si>
  <si>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</si>
  <si>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</si>
  <si>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</si>
  <si>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</si>
  <si>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</si>
  <si>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</si>
  <si>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</si>
  <si>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</si>
  <si>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</si>
  <si>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</si>
  <si>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</si>
  <si>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</si>
  <si>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</si>
  <si>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</si>
  <si>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</si>
  <si>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</si>
  <si>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</si>
  <si>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</si>
  <si>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</si>
  <si>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</si>
  <si>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</si>
  <si>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</si>
  <si>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</si>
  <si>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</si>
  <si>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</si>
  <si>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</si>
  <si>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</si>
  <si>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</si>
  <si>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</si>
  <si>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</si>
  <si>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</si>
  <si>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</si>
  <si>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</si>
  <si>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</si>
  <si>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</si>
  <si>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</si>
  <si>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</si>
  <si>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</si>
  <si>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</si>
  <si>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</si>
  <si>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</si>
  <si>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</si>
  <si>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</si>
  <si>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</si>
  <si>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</si>
  <si>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</si>
  <si>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</si>
  <si>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</si>
  <si>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</si>
  <si>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</si>
  <si>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</si>
  <si>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</si>
  <si>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</si>
  <si>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</si>
  <si>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</si>
  <si>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</si>
  <si>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</si>
  <si>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</si>
  <si>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</si>
  <si>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</si>
  <si>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</si>
  <si>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</si>
  <si>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</si>
  <si>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</si>
  <si>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</si>
  <si>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</si>
  <si>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</si>
  <si>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</si>
  <si>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</si>
  <si>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</si>
  <si>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</si>
  <si>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</si>
  <si>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</si>
  <si>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</si>
  <si>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</si>
  <si>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</si>
  <si>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</si>
  <si>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</si>
  <si>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</si>
  <si>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</si>
  <si>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</si>
  <si>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</si>
  <si>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</si>
  <si>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</si>
  <si>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</si>
  <si>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</si>
  <si>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</si>
  <si>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</si>
  <si>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</si>
  <si>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</si>
  <si>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</si>
  <si>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</si>
  <si>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</si>
  <si>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</si>
  <si>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</si>
  <si>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</si>
  <si>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</si>
  <si>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</si>
  <si>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</si>
  <si>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</si>
  <si>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</si>
  <si>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</si>
  <si>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</si>
  <si>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</si>
  <si>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</si>
  <si>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</si>
  <si>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</si>
  <si>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</si>
  <si>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</si>
  <si>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</si>
  <si>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</si>
  <si>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</si>
  <si>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</si>
  <si>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</si>
  <si>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</si>
  <si>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</si>
  <si>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</si>
  <si>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</si>
  <si>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</si>
  <si>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</si>
  <si>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</si>
  <si>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</si>
  <si>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</si>
  <si>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</si>
  <si>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</si>
  <si>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</si>
  <si>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</si>
  <si>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</si>
  <si>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</si>
  <si>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</si>
  <si>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</si>
  <si>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</si>
  <si>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</si>
  <si>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</si>
  <si>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</si>
  <si>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</si>
  <si>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</si>
  <si>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</si>
  <si>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</si>
  <si>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</si>
  <si>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</si>
  <si>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</si>
  <si>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</si>
  <si>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</si>
  <si>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</si>
  <si>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</si>
  <si>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</si>
  <si>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</si>
  <si>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</si>
  <si>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</si>
  <si>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</si>
  <si>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</si>
  <si>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</si>
  <si>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</si>
  <si>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</si>
  <si>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</si>
  <si>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</si>
  <si>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</si>
  <si>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</si>
  <si>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</si>
  <si>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</si>
  <si>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</si>
  <si>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</si>
  <si>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</si>
  <si>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</si>
  <si>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</si>
  <si>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</si>
  <si>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</si>
  <si>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</si>
  <si>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</si>
  <si>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</si>
  <si>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</si>
  <si>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</si>
  <si>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</si>
  <si>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</si>
  <si>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</si>
  <si>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</si>
  <si>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</si>
  <si>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</si>
  <si>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</si>
  <si>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</si>
  <si>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</si>
  <si>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</si>
  <si>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</si>
  <si>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</si>
  <si>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</si>
  <si>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</si>
  <si>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</si>
  <si>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</si>
  <si>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</si>
  <si>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</si>
  <si>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</si>
  <si>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</si>
  <si>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</si>
  <si>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</si>
  <si>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</si>
  <si>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</si>
  <si>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</si>
  <si>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</si>
  <si>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</si>
  <si>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</si>
  <si>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</si>
  <si>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</si>
  <si>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</si>
  <si>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</si>
  <si>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</si>
  <si>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</si>
  <si>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</si>
  <si>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</si>
  <si>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</si>
  <si>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</si>
  <si>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</si>
  <si>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</si>
  <si>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</si>
  <si>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</si>
  <si>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</si>
  <si>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</si>
  <si>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</si>
  <si>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</si>
  <si>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</si>
  <si>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</si>
  <si>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</si>
  <si>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</si>
  <si>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</si>
  <si>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</si>
  <si>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</si>
  <si>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</si>
  <si>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</si>
  <si>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</si>
  <si>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</si>
  <si>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</si>
  <si>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</si>
  <si>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</si>
  <si>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</si>
  <si>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</si>
  <si>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</si>
  <si>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</si>
  <si>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</si>
  <si>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</si>
  <si>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</si>
  <si>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</si>
  <si>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</si>
  <si>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</si>
  <si>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</si>
  <si>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</si>
  <si>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</si>
  <si>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</si>
  <si>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</si>
  <si>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</si>
  <si>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</si>
  <si>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</si>
  <si>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</si>
  <si>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</si>
  <si>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</si>
  <si>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</si>
  <si>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</si>
  <si>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</si>
  <si>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</si>
  <si>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</si>
  <si>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</si>
  <si>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</si>
  <si>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</si>
  <si>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</si>
  <si>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</si>
  <si>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</si>
  <si>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</si>
  <si>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</si>
  <si>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</si>
  <si>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</si>
  <si>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</si>
  <si>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</si>
  <si>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</si>
  <si>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</si>
  <si>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</si>
  <si>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</si>
  <si>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</si>
  <si>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</si>
  <si>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</si>
  <si>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</si>
  <si>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</si>
  <si>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</si>
  <si>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</si>
  <si>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</si>
  <si>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</si>
  <si>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</si>
  <si>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</si>
  <si>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</si>
  <si>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</si>
  <si>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</si>
  <si>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</si>
  <si>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</si>
  <si>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</si>
  <si>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</si>
  <si>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</si>
  <si>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</si>
  <si>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</si>
  <si>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</si>
  <si>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</si>
  <si>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</si>
  <si>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</si>
  <si>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</si>
  <si>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</si>
  <si>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</si>
  <si>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</si>
  <si>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</si>
  <si>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</si>
  <si>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</si>
  <si>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</si>
  <si>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</si>
  <si>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</si>
  <si>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</si>
  <si>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</si>
  <si>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</si>
  <si>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</si>
  <si>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</si>
  <si>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</si>
  <si>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</si>
  <si>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</si>
  <si>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</si>
  <si>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</si>
  <si>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</si>
  <si>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</si>
  <si>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</si>
  <si>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</si>
  <si>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</si>
  <si>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</si>
  <si>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</si>
  <si>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</si>
  <si>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</si>
  <si>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</si>
  <si>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</si>
  <si>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</si>
  <si>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</si>
  <si>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</si>
  <si>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</si>
  <si>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</si>
  <si>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</si>
  <si>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</si>
  <si>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</si>
  <si>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</si>
  <si>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</si>
  <si>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</si>
  <si>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</si>
  <si>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</si>
  <si>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</si>
  <si>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</si>
  <si>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</si>
  <si>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</si>
  <si>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</si>
  <si>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</si>
  <si>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</si>
  <si>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</si>
  <si>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</si>
  <si>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</si>
  <si>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</si>
  <si>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</si>
  <si>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</si>
  <si>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</si>
  <si>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</si>
  <si>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</si>
  <si>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</si>
  <si>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</si>
  <si>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</si>
  <si>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</si>
  <si>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</si>
  <si>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</si>
  <si>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</si>
  <si>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</si>
  <si>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</si>
  <si>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</si>
  <si>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</si>
  <si>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</si>
  <si>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</si>
  <si>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</si>
  <si>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</si>
  <si>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</si>
  <si>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</si>
  <si>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</si>
  <si>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</si>
  <si>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</si>
  <si>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</si>
  <si>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</si>
  <si>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</si>
  <si>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</si>
  <si>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</si>
  <si>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</si>
  <si>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</si>
  <si>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</si>
  <si>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</si>
  <si>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</si>
  <si>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</si>
  <si>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</si>
  <si>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</si>
  <si>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</si>
  <si>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</si>
  <si>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</si>
  <si>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</si>
  <si>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</si>
  <si>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</si>
  <si>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</si>
  <si>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</si>
  <si>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</si>
  <si>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</si>
  <si>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</si>
  <si>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</si>
  <si>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</si>
  <si>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</si>
  <si>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</si>
  <si>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</si>
  <si>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</si>
  <si>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</si>
  <si>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</si>
  <si>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</si>
  <si>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</si>
  <si>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</si>
  <si>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</si>
  <si>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</si>
  <si>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</si>
  <si>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</si>
  <si>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</si>
  <si>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</si>
  <si>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</si>
  <si>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</si>
  <si>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</si>
  <si>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</si>
  <si>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</si>
  <si>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</si>
  <si>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</si>
  <si>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</si>
  <si>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</si>
  <si>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</si>
  <si>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</si>
  <si>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</si>
  <si>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</si>
  <si>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</si>
  <si>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</si>
  <si>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</si>
  <si>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</si>
  <si>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</si>
  <si>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</si>
  <si>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</si>
  <si>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</si>
  <si>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</si>
  <si>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</si>
  <si>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</si>
  <si>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</si>
  <si>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</si>
  <si>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</si>
  <si>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</si>
  <si>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</si>
  <si>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</si>
  <si>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</si>
  <si>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</si>
  <si>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</si>
  <si>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</si>
  <si>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</si>
  <si>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</si>
  <si>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</si>
  <si>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</si>
  <si>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</si>
  <si>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</si>
  <si>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</si>
  <si>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</si>
  <si>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</si>
  <si>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</si>
  <si>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</si>
  <si>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</si>
  <si>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</si>
  <si>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</si>
  <si>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</si>
  <si>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</si>
  <si>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</si>
  <si>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</si>
  <si>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</si>
  <si>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</si>
  <si>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</si>
  <si>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</si>
  <si>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</si>
  <si>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</si>
  <si>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</si>
  <si>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</si>
  <si>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</si>
  <si>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</si>
  <si>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</si>
  <si>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</si>
  <si>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</si>
  <si>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</si>
  <si>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</si>
  <si>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</si>
  <si>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</si>
  <si>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</si>
  <si>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</si>
  <si>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</si>
  <si>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</si>
  <si>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</si>
  <si>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</si>
  <si>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</si>
  <si>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</si>
  <si>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</si>
  <si>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</si>
  <si>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</si>
  <si>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</si>
  <si>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</si>
  <si>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</si>
  <si>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</si>
  <si>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</si>
  <si>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</si>
  <si>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</si>
  <si>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</si>
  <si>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</si>
  <si>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</si>
  <si>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</si>
  <si>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</si>
  <si>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</si>
  <si>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</si>
  <si>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</si>
  <si>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</si>
  <si>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</si>
  <si>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</si>
  <si>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</si>
  <si>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</si>
  <si>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</si>
  <si>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</si>
  <si>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</si>
  <si>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</si>
  <si>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</si>
  <si>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</si>
  <si>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</si>
  <si>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</si>
  <si>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</si>
  <si>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</si>
  <si>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</si>
  <si>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</si>
  <si>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</si>
  <si>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</si>
  <si>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</si>
  <si>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</si>
  <si>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</si>
  <si>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</si>
  <si>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</si>
  <si>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</si>
  <si>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</si>
  <si>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</si>
  <si>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</si>
  <si>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</si>
  <si>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</si>
  <si>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</si>
  <si>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</si>
  <si>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</si>
  <si>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</si>
  <si>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</si>
  <si>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</si>
  <si>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</si>
  <si>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</si>
  <si>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</si>
  <si>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</si>
  <si>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</si>
  <si>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</si>
  <si>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</si>
  <si>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</si>
  <si>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</si>
  <si>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</si>
  <si>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</si>
  <si>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</si>
  <si>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</si>
  <si>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</si>
  <si>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</si>
  <si>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</si>
  <si>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</si>
  <si>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</si>
  <si>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</si>
  <si>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</si>
  <si>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</si>
  <si>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</si>
  <si>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</si>
  <si>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</si>
  <si>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</si>
  <si>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</si>
  <si>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</si>
  <si>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</si>
  <si>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</si>
  <si>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</si>
  <si>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</si>
  <si>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</si>
  <si>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</si>
  <si>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</si>
  <si>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</si>
  <si>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</si>
  <si>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</si>
  <si>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</si>
  <si>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</si>
  <si>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</si>
  <si>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</si>
  <si>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</si>
  <si>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</si>
  <si>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</si>
  <si>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</si>
  <si>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</si>
  <si>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</si>
  <si>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</si>
  <si>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</si>
  <si>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</si>
  <si>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</si>
  <si>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</si>
  <si>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</si>
  <si>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</si>
  <si>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</si>
  <si>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</si>
  <si>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</si>
  <si>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</si>
  <si>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</si>
  <si>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</si>
  <si>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</si>
  <si>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</si>
  <si>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</si>
  <si>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</si>
  <si>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</si>
  <si>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</si>
  <si>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</si>
  <si>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</si>
  <si>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</si>
  <si>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</si>
  <si>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</si>
  <si>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</si>
  <si>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</si>
  <si>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</si>
  <si>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</si>
  <si>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</si>
  <si>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</si>
  <si>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</si>
  <si>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</si>
  <si>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</si>
  <si>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</si>
  <si>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</si>
  <si>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</si>
  <si>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</si>
  <si>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</si>
  <si>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</si>
  <si>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</si>
  <si>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</si>
  <si>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</si>
  <si>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</si>
  <si>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</si>
  <si>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</si>
  <si>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</si>
  <si>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</si>
  <si>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</si>
  <si>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</si>
  <si>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</si>
  <si>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</si>
  <si>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</si>
  <si>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</si>
  <si>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</si>
  <si>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</si>
  <si>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</si>
  <si>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</si>
  <si>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</si>
  <si>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</si>
  <si>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</si>
  <si>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</si>
  <si>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</si>
  <si>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</si>
  <si>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</si>
  <si>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</si>
  <si>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</si>
  <si>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</si>
  <si>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</si>
  <si>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</si>
  <si>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</si>
  <si>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</si>
  <si>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</si>
  <si>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</si>
  <si>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</si>
  <si>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</si>
  <si>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</si>
  <si>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</si>
  <si>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</si>
  <si>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</si>
  <si>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</si>
  <si>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</si>
  <si>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</si>
  <si>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</si>
  <si>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</si>
  <si>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</si>
  <si>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</si>
  <si>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</si>
  <si>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</si>
  <si>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</si>
  <si>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</si>
  <si>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</si>
  <si>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</si>
  <si>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</si>
  <si>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</si>
  <si>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</si>
  <si>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</si>
  <si>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</si>
  <si>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</si>
  <si>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</si>
  <si>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</si>
  <si>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</si>
  <si>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</si>
  <si>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</si>
  <si>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</si>
  <si>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</si>
  <si>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</si>
  <si>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</si>
  <si>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</si>
  <si>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</si>
  <si>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</si>
  <si>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</si>
  <si>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</si>
  <si>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</si>
  <si>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</si>
  <si>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</si>
  <si>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</si>
  <si>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</si>
  <si>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</si>
  <si>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</si>
  <si>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</si>
  <si>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</si>
  <si>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</si>
  <si>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</si>
  <si>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</si>
  <si>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</si>
  <si>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</si>
  <si>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</si>
  <si>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</si>
  <si>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</si>
  <si>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</si>
  <si>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</si>
  <si>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</si>
  <si>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</si>
  <si>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</si>
  <si>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</si>
  <si>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</si>
  <si>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</si>
  <si>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</si>
  <si>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</si>
  <si>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</si>
  <si>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</si>
  <si>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</si>
  <si>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</si>
  <si>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</si>
  <si>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</si>
  <si>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</si>
  <si>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</si>
  <si>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</si>
  <si>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</si>
  <si>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</si>
  <si>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</si>
  <si>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</si>
  <si>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</si>
  <si>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</si>
  <si>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</si>
  <si>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</si>
  <si>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</si>
  <si>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</si>
  <si>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</si>
  <si>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</si>
  <si>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</si>
  <si>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</si>
  <si>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</si>
  <si>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</si>
  <si>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</si>
  <si>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</si>
  <si>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</si>
  <si>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</si>
  <si>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</si>
  <si>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</si>
  <si>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</si>
  <si>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</si>
  <si>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</si>
  <si>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</si>
  <si>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</si>
  <si>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</si>
  <si>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</si>
  <si>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</si>
  <si>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</si>
  <si>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</si>
  <si>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</si>
  <si>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</si>
  <si>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</si>
  <si>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</si>
  <si>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</si>
  <si>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</si>
  <si>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</si>
  <si>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</si>
  <si>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</si>
  <si>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</si>
  <si>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</si>
  <si>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</si>
  <si>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</si>
  <si>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</si>
  <si>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</si>
  <si>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</si>
  <si>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</si>
  <si>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</si>
  <si>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</si>
  <si>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</si>
  <si>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</si>
  <si>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</si>
  <si>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</si>
  <si>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</si>
  <si>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</si>
  <si>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</si>
  <si>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</si>
  <si>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</si>
  <si>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</si>
  <si>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</si>
  <si>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</si>
  <si>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</si>
  <si>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</si>
  <si>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</si>
  <si>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</si>
  <si>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</si>
  <si>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</si>
  <si>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</si>
  <si>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</si>
  <si>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</si>
  <si>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</si>
  <si>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</si>
  <si>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</si>
  <si>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</si>
  <si>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</si>
  <si>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</si>
  <si>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</si>
  <si>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</si>
  <si>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</si>
  <si>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</si>
  <si>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</si>
  <si>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</si>
  <si>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</si>
  <si>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</si>
  <si>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</si>
  <si>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</si>
  <si>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</si>
  <si>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</si>
  <si>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</si>
  <si>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</si>
  <si>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</si>
  <si>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</si>
  <si>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</si>
  <si>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</si>
  <si>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</si>
  <si>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</si>
  <si>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</si>
  <si>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</si>
  <si>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</si>
  <si>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</si>
  <si>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</si>
  <si>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</si>
  <si>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</si>
  <si>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</si>
  <si>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</si>
  <si>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</si>
  <si>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</si>
  <si>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</si>
  <si>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</si>
  <si>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</si>
  <si>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</si>
  <si>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</si>
  <si>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</si>
  <si>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</si>
  <si>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</si>
  <si>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</si>
  <si>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</si>
  <si>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</si>
  <si>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</si>
  <si>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</si>
  <si>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</si>
  <si>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</si>
  <si>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</si>
  <si>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</si>
  <si>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</si>
  <si>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</si>
  <si>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</si>
  <si>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</si>
  <si>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</si>
  <si>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</si>
  <si>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</si>
  <si>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</si>
  <si>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</si>
  <si>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</si>
  <si>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</si>
  <si>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</si>
  <si>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</si>
  <si>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</si>
  <si>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</si>
  <si>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</si>
  <si>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</si>
  <si>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</si>
  <si>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</si>
  <si>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</si>
  <si>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</si>
  <si>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</si>
  <si>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</si>
  <si>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</si>
  <si>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</si>
  <si>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</si>
  <si>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</si>
  <si>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</si>
  <si>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</si>
  <si>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</si>
  <si>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</si>
  <si>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</si>
  <si>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</si>
  <si>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</si>
  <si>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</si>
  <si>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</si>
  <si>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</si>
  <si>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</si>
  <si>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</si>
  <si>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</si>
  <si>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</si>
  <si>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</si>
  <si>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</si>
  <si>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</si>
  <si>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</si>
  <si>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</si>
  <si>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</si>
  <si>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</si>
  <si>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</si>
  <si>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</si>
  <si>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</si>
  <si>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</si>
  <si>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</si>
  <si>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</si>
  <si>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</si>
  <si>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</si>
  <si>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</si>
  <si>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</si>
  <si>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</si>
  <si>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</si>
  <si>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</si>
  <si>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</si>
  <si>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</si>
  <si>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</si>
  <si>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</si>
  <si>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</si>
  <si>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</si>
  <si>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</si>
  <si>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</si>
  <si>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</si>
  <si>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</si>
  <si>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</si>
  <si>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</si>
  <si>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</si>
  <si>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</si>
  <si>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</si>
  <si>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</si>
  <si>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</si>
  <si>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</si>
  <si>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</si>
  <si>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</si>
  <si>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</si>
  <si>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</si>
  <si>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</si>
  <si>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</si>
  <si>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</si>
  <si>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</si>
  <si>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</si>
  <si>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</si>
  <si>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</si>
  <si>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</si>
  <si>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</si>
  <si>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</si>
  <si>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</si>
  <si>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</si>
  <si>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</si>
  <si>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</si>
  <si>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</si>
  <si>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</si>
  <si>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</si>
  <si>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</si>
  <si>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</si>
  <si>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</si>
  <si>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</si>
  <si>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</si>
  <si>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</si>
  <si>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</si>
  <si>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</si>
  <si>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</si>
  <si>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</si>
  <si>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</si>
  <si>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</si>
  <si>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</si>
  <si>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</si>
  <si>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</si>
  <si>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</si>
  <si>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</si>
  <si>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</si>
  <si>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</si>
  <si>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</si>
  <si>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</si>
  <si>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</si>
  <si>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</si>
  <si>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</si>
  <si>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</si>
  <si>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</si>
  <si>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</si>
  <si>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</si>
  <si>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</si>
  <si>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</si>
  <si>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</si>
  <si>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</si>
  <si>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</si>
  <si>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</si>
  <si>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</si>
  <si>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</si>
  <si>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</si>
  <si>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</si>
  <si>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</si>
  <si>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</si>
  <si>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</si>
  <si>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</si>
  <si>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</si>
  <si>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</si>
  <si>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</si>
  <si>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</si>
  <si>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</si>
  <si>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</si>
  <si>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</si>
  <si>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</si>
  <si>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</si>
  <si>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</si>
  <si>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</si>
  <si>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</si>
  <si>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</si>
  <si>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</si>
  <si>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</si>
  <si>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</si>
  <si>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</si>
  <si>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</si>
  <si>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</si>
  <si>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</si>
  <si>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</si>
  <si>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</si>
  <si>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</si>
  <si>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</si>
  <si>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</si>
  <si>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</si>
  <si>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</si>
  <si>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</si>
  <si>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</si>
  <si>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</si>
  <si>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</si>
  <si>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</si>
  <si>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</si>
  <si>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</si>
  <si>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</si>
  <si>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</si>
  <si>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</si>
  <si>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</si>
  <si>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</si>
  <si>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</si>
  <si>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</si>
  <si>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</si>
  <si>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</si>
  <si>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</si>
  <si>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</si>
  <si>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</si>
  <si>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</si>
  <si>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</si>
  <si>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</si>
  <si>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</si>
  <si>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</si>
  <si>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</si>
  <si>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</si>
  <si>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</si>
  <si>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</si>
  <si>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</si>
  <si>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</si>
  <si>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</si>
  <si>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</si>
  <si>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</si>
  <si>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</si>
  <si>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</si>
  <si>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</si>
  <si>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</si>
  <si>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</si>
  <si>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</si>
  <si>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</si>
  <si>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</si>
  <si>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</si>
  <si>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</si>
  <si>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</si>
  <si>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</si>
  <si>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</si>
  <si>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</si>
  <si>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</si>
  <si>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</si>
  <si>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</si>
  <si>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</si>
  <si>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</si>
  <si>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</si>
  <si>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</si>
  <si>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</si>
  <si>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</si>
  <si>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</si>
  <si>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</si>
  <si>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</si>
  <si>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</si>
  <si>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</si>
  <si>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</si>
  <si>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</si>
  <si>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</si>
  <si>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</si>
  <si>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</si>
  <si>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</si>
  <si>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</si>
  <si>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</si>
  <si>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</si>
  <si>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</si>
  <si>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</si>
  <si>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</si>
  <si>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</si>
  <si>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</si>
  <si>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</si>
  <si>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</si>
  <si>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</si>
  <si>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</si>
  <si>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</si>
  <si>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</si>
  <si>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</si>
  <si>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</si>
  <si>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</si>
  <si>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</si>
  <si>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</si>
  <si>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</si>
  <si>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</si>
  <si>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</si>
  <si>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</si>
  <si>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</si>
  <si>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</si>
  <si>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</si>
  <si>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</si>
  <si>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</si>
  <si>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</si>
  <si>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</si>
  <si>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</si>
  <si>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</si>
  <si>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</si>
  <si>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</si>
  <si>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</si>
  <si>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</si>
  <si>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</si>
  <si>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</si>
  <si>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</si>
  <si>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</si>
  <si>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</si>
  <si>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</si>
  <si>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</si>
  <si>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</si>
  <si>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</si>
  <si>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</si>
  <si>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</si>
  <si>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</si>
  <si>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</si>
  <si>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</si>
  <si>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</si>
  <si>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</si>
  <si>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</si>
  <si>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</si>
  <si>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</si>
  <si>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</si>
  <si>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</si>
  <si>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</si>
  <si>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</si>
  <si>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</si>
  <si>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</si>
  <si>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</si>
  <si>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</si>
  <si>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</si>
  <si>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</si>
  <si>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</si>
  <si>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</si>
  <si>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</si>
  <si>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</si>
  <si>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</si>
  <si>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</si>
  <si>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</si>
  <si>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</si>
  <si>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</si>
  <si>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</si>
  <si>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</si>
  <si>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</si>
  <si>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</si>
  <si>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</si>
  <si>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</si>
  <si>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</si>
  <si>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</si>
  <si>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</si>
  <si>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</si>
  <si>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</si>
  <si>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</si>
  <si>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</si>
  <si>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</si>
  <si>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</si>
  <si>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</si>
  <si>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</si>
  <si>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</si>
  <si>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</si>
  <si>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</si>
  <si>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</si>
  <si>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</si>
  <si>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</si>
  <si>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</si>
  <si>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</si>
  <si>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</si>
  <si>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</si>
  <si>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</si>
  <si>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</si>
  <si>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</si>
  <si>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</si>
  <si>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</si>
  <si>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</si>
  <si>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</si>
  <si>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</si>
  <si>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</si>
  <si>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</si>
  <si>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</si>
  <si>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</si>
  <si>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</si>
  <si>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</si>
  <si>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</si>
  <si>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</si>
  <si>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</si>
  <si>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</si>
  <si>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</si>
  <si>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</si>
  <si>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</si>
  <si>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</si>
  <si>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</si>
  <si>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</si>
  <si>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</si>
  <si>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</si>
  <si>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</si>
  <si>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</si>
  <si>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</si>
  <si>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</si>
  <si>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</si>
  <si>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</si>
  <si>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</si>
  <si>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</si>
  <si>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</si>
  <si>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</si>
  <si>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</si>
  <si>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</si>
  <si>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</si>
  <si>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</si>
  <si>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</si>
  <si>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</si>
  <si>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</si>
  <si>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</si>
  <si>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</si>
  <si>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</si>
  <si>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</si>
  <si>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</si>
  <si>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</si>
  <si>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</si>
  <si>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</si>
  <si>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</si>
  <si>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</si>
  <si>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</si>
  <si>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</si>
  <si>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</si>
  <si>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</si>
  <si>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</si>
  <si>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</si>
  <si>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</si>
  <si>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</si>
  <si>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</si>
  <si>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</si>
  <si>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</si>
  <si>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</si>
  <si>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</si>
  <si>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</si>
  <si>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</si>
  <si>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</si>
  <si>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</si>
  <si>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</si>
  <si>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</si>
  <si>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</si>
  <si>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</si>
  <si>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</si>
  <si>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</si>
  <si>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</si>
  <si>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</si>
  <si>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</si>
  <si>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</si>
  <si>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</si>
  <si>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</si>
  <si>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</si>
  <si>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</si>
  <si>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</si>
  <si>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</si>
  <si>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</si>
  <si>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</si>
  <si>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</si>
  <si>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</si>
  <si>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</si>
  <si>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</si>
  <si>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</si>
  <si>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</si>
  <si>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</si>
  <si>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</si>
  <si>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</si>
  <si>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</si>
  <si>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</si>
  <si>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</si>
  <si>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</si>
  <si>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</si>
  <si>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</si>
  <si>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</si>
  <si>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</si>
  <si>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</si>
  <si>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</si>
  <si>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</si>
  <si>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</si>
  <si>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</si>
  <si>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</si>
  <si>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</si>
  <si>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</si>
  <si>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</si>
  <si>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</si>
  <si>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</si>
  <si>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</si>
  <si>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</si>
  <si>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</si>
  <si>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</si>
  <si>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</si>
  <si>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</si>
  <si>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</si>
  <si>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</si>
  <si>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</si>
  <si>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</si>
  <si>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</si>
  <si>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</si>
  <si>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</si>
  <si>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</si>
  <si>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</si>
  <si>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</si>
  <si>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</si>
  <si>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</si>
  <si>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</si>
  <si>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</si>
  <si>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</si>
  <si>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</si>
  <si>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</si>
  <si>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</si>
  <si>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</si>
  <si>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</si>
  <si>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</si>
  <si>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</si>
  <si>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</si>
  <si>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</si>
  <si>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</si>
  <si>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</si>
  <si>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</si>
  <si>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</si>
  <si>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</si>
  <si>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</si>
  <si>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</si>
  <si>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</si>
  <si>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</si>
  <si>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</si>
  <si>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</si>
  <si>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</si>
  <si>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</si>
  <si>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</si>
  <si>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</si>
  <si>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</si>
  <si>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</si>
  <si>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</si>
  <si>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</si>
  <si>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</si>
  <si>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</si>
  <si>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</si>
  <si>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</si>
  <si>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</si>
  <si>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</si>
  <si>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</si>
  <si>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</si>
  <si>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</si>
  <si>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</si>
  <si>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</si>
  <si>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</si>
  <si>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</si>
  <si>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</si>
  <si>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</si>
  <si>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</si>
  <si>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</si>
  <si>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</si>
  <si>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</si>
  <si>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</si>
  <si>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</si>
  <si>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</si>
  <si>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</si>
  <si>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</si>
  <si>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</si>
  <si>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</si>
  <si>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</si>
  <si>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</si>
  <si>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</si>
  <si>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</si>
  <si>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</si>
  <si>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</si>
  <si>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</si>
  <si>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</si>
  <si>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</si>
  <si>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</si>
  <si>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</si>
  <si>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</si>
  <si>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</si>
  <si>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</si>
  <si>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</si>
  <si>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</si>
  <si>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</si>
  <si>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</si>
  <si>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</si>
  <si>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</si>
  <si>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</si>
  <si>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</si>
  <si>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</si>
  <si>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</si>
  <si>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</si>
  <si>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</si>
  <si>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</si>
  <si>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</si>
  <si>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</si>
  <si>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</si>
  <si>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</si>
  <si>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</si>
  <si>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</si>
  <si>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</si>
  <si>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</si>
  <si>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</si>
  <si>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</si>
  <si>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</si>
  <si>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</si>
  <si>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</si>
  <si>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</si>
  <si>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</si>
  <si>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</si>
  <si>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</si>
  <si>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</si>
  <si>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</si>
  <si>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</si>
  <si>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</si>
  <si>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</si>
  <si>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</si>
  <si>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</si>
  <si>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</si>
  <si>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</si>
  <si>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</si>
  <si>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</si>
  <si>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</si>
  <si>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</si>
  <si>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</si>
  <si>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</si>
  <si>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</si>
  <si>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</si>
  <si>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</si>
  <si>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</si>
  <si>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</si>
  <si>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</si>
  <si>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</si>
  <si>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</si>
  <si>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</si>
  <si>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</si>
  <si>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</si>
  <si>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</si>
  <si>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</si>
  <si>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</si>
  <si>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</si>
  <si>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</si>
  <si>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</si>
  <si>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</si>
  <si>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</si>
  <si>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</si>
  <si>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</si>
  <si>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</si>
  <si>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</si>
  <si>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</si>
  <si>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</si>
  <si>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</si>
  <si>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</si>
  <si>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</si>
  <si>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</si>
  <si>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</si>
  <si>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</si>
  <si>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</si>
  <si>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</si>
  <si>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</si>
  <si>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</si>
  <si>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</si>
  <si>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</si>
  <si>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</si>
  <si>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</si>
  <si>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</si>
  <si>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</si>
  <si>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</si>
  <si>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</si>
  <si>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</si>
  <si>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</si>
  <si>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</si>
  <si>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</si>
  <si>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</si>
  <si>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</si>
  <si>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</si>
  <si>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</si>
  <si>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</si>
  <si>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</si>
  <si>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</si>
  <si>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</si>
  <si>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</si>
  <si>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</si>
  <si>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</si>
  <si>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</si>
  <si>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</si>
  <si>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</si>
  <si>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</si>
  <si>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</si>
  <si>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</si>
  <si>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</si>
  <si>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</si>
  <si>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</si>
  <si>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</si>
  <si>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</si>
  <si>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</si>
  <si>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</si>
  <si>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</si>
  <si>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</si>
  <si>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</si>
  <si>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</si>
  <si>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</si>
  <si>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</si>
  <si>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</si>
  <si>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</si>
  <si>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</si>
  <si>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</si>
  <si>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</si>
  <si>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</si>
  <si>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</si>
  <si>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</si>
  <si>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</si>
  <si>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</si>
  <si>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</si>
  <si>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</si>
  <si>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</si>
  <si>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</si>
  <si>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</si>
  <si>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</si>
  <si>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</si>
  <si>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</si>
  <si>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</si>
  <si>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</si>
  <si>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</si>
  <si>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</si>
  <si>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</si>
  <si>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</si>
  <si>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</si>
  <si>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</si>
  <si>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</si>
  <si>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</si>
  <si>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</si>
  <si>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</si>
  <si>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</si>
  <si>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</si>
  <si>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</si>
  <si>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</si>
  <si>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</si>
  <si>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</si>
  <si>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</si>
  <si>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</si>
  <si>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</si>
  <si>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</si>
  <si>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</si>
  <si>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</si>
  <si>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</si>
  <si>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</si>
  <si>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</si>
  <si>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</si>
  <si>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</si>
  <si>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</si>
  <si>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</si>
  <si>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</si>
  <si>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</si>
  <si>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</si>
  <si>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</si>
  <si>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</si>
  <si>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</si>
  <si>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</si>
  <si>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</si>
  <si>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</si>
  <si>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</si>
  <si>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</si>
  <si>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</si>
  <si>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</si>
  <si>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</si>
  <si>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</si>
  <si>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</si>
  <si>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</si>
  <si>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</si>
  <si>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</si>
  <si>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</si>
  <si>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</si>
  <si>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</si>
  <si>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</si>
  <si>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</si>
  <si>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</si>
  <si>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</si>
  <si>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</si>
  <si>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</si>
  <si>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</si>
  <si>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</si>
  <si>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</si>
  <si>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</si>
  <si>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</si>
  <si>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</si>
  <si>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</si>
  <si>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</si>
  <si>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</si>
  <si>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</si>
  <si>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</si>
  <si>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</si>
  <si>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</si>
  <si>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</si>
  <si>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</si>
  <si>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</si>
  <si>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</si>
  <si>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</si>
  <si>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</si>
  <si>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</si>
  <si>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</si>
  <si>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</si>
  <si>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</si>
  <si>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</si>
  <si>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</si>
  <si>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</si>
  <si>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</si>
  <si>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</si>
  <si>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</si>
  <si>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</si>
  <si>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</si>
  <si>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</si>
  <si>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</si>
  <si>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</si>
  <si>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</si>
  <si>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</si>
  <si>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</si>
  <si>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</si>
  <si>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</si>
  <si>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</si>
  <si>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</si>
  <si>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</si>
  <si>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</si>
  <si>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</si>
  <si>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</si>
  <si>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</si>
  <si>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</si>
  <si>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</si>
  <si>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</si>
  <si>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</si>
  <si>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</si>
  <si>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</si>
  <si>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</si>
  <si>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</si>
  <si>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</si>
  <si>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</si>
  <si>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</si>
  <si>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</si>
  <si>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</si>
  <si>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</si>
  <si>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</si>
  <si>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</si>
  <si>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</si>
  <si>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</si>
  <si>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</si>
  <si>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</si>
  <si>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</si>
  <si>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</si>
  <si>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</si>
  <si>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</si>
  <si>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</si>
  <si>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</si>
  <si>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</si>
  <si>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</si>
  <si>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</si>
  <si>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</si>
  <si>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</si>
  <si>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</si>
  <si>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</si>
  <si>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</si>
  <si>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</si>
  <si>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</si>
  <si>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</si>
  <si>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</si>
  <si>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</si>
  <si>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</si>
  <si>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</si>
  <si>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</si>
  <si>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</si>
  <si>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</si>
  <si>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</si>
  <si>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</si>
  <si>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</si>
  <si>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</si>
  <si>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</si>
  <si>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</si>
  <si>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</si>
  <si>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</si>
  <si>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</si>
  <si>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</si>
  <si>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</si>
  <si>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</si>
  <si>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</si>
  <si>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</si>
  <si>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</si>
  <si>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</si>
  <si>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</si>
  <si>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</si>
  <si>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</si>
  <si>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</si>
  <si>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</si>
  <si>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</si>
  <si>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</si>
  <si>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</si>
  <si>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</si>
  <si>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</si>
  <si>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</si>
  <si>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</si>
  <si>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</si>
  <si>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</si>
  <si>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</si>
  <si>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</si>
  <si>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</si>
  <si>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</si>
  <si>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</si>
  <si>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</si>
  <si>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</si>
  <si>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</si>
  <si>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</si>
  <si>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</si>
  <si>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</si>
  <si>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</si>
  <si>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</si>
  <si>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</si>
  <si>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</si>
  <si>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</si>
  <si>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</si>
  <si>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</si>
  <si>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</si>
  <si>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</si>
  <si>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</si>
  <si>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</si>
  <si>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</si>
  <si>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</si>
  <si>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</si>
  <si>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</si>
  <si>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</si>
  <si>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</si>
  <si>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</si>
  <si>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</si>
  <si>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</si>
  <si>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</si>
  <si>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</si>
  <si>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</si>
  <si>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</si>
  <si>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</si>
  <si>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</si>
  <si>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</si>
  <si>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</si>
  <si>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</si>
  <si>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</si>
  <si>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</si>
  <si>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</si>
  <si>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</si>
  <si>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</si>
  <si>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</si>
  <si>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</si>
  <si>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</si>
  <si>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</si>
  <si>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</si>
  <si>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</si>
  <si>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</si>
  <si>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</si>
  <si>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</si>
  <si>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</si>
  <si>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</si>
  <si>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</si>
  <si>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</si>
  <si>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</si>
  <si>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</si>
  <si>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</si>
  <si>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</si>
  <si>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</si>
  <si>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</si>
  <si>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</si>
  <si>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</si>
  <si>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</si>
  <si>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</si>
  <si>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</si>
  <si>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</si>
  <si>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</si>
  <si>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</si>
  <si>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</si>
  <si>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</si>
  <si>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</si>
  <si>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</si>
  <si>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</si>
  <si>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</si>
  <si>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</si>
  <si>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</si>
  <si>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</si>
  <si>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</si>
  <si>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</si>
  <si>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</si>
  <si>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</si>
  <si>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</si>
  <si>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</si>
  <si>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</si>
  <si>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</si>
  <si>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</si>
  <si>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</si>
  <si>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</si>
  <si>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</si>
  <si>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</si>
  <si>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</si>
  <si>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</si>
  <si>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</si>
  <si>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</si>
  <si>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</si>
  <si>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</si>
  <si>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</si>
  <si>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</si>
  <si>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</si>
  <si>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</si>
  <si>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</si>
  <si>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</si>
  <si>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</si>
  <si>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</si>
  <si>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</si>
  <si>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</si>
  <si>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</si>
  <si>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</si>
  <si>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</si>
  <si>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</si>
  <si>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</si>
  <si>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</si>
  <si>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</si>
  <si>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</si>
  <si>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</si>
  <si>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</si>
  <si>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</si>
  <si>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</si>
  <si>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</si>
  <si>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</si>
  <si>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</si>
  <si>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</si>
  <si>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</si>
  <si>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</si>
  <si>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</si>
  <si>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</si>
  <si>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</si>
  <si>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</si>
  <si>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</si>
  <si>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</si>
  <si>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</si>
  <si>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</si>
  <si>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</si>
  <si>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</si>
  <si>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</si>
  <si>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</si>
  <si>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</si>
  <si>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</si>
  <si>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</si>
  <si>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</si>
  <si>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</si>
  <si>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</si>
  <si>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</si>
  <si>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</si>
  <si>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</si>
  <si>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</si>
  <si>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</si>
  <si>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</si>
  <si>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</si>
  <si>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</si>
  <si>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</si>
  <si>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</si>
  <si>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</si>
  <si>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</si>
  <si>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</si>
  <si>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</si>
  <si>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</si>
  <si>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</si>
  <si>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</si>
  <si>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</si>
  <si>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</si>
  <si>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</si>
  <si>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</si>
  <si>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</si>
  <si>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</si>
  <si>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</si>
  <si>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</si>
  <si>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</si>
  <si>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</si>
  <si>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</si>
  <si>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</si>
  <si>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</si>
  <si>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</si>
  <si>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</si>
  <si>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</si>
  <si>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</si>
  <si>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</si>
  <si>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</si>
  <si>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</si>
  <si>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</si>
  <si>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</si>
  <si>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</si>
  <si>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</si>
  <si>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</si>
  <si>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</si>
  <si>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</si>
  <si>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</si>
  <si>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</si>
  <si>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</si>
  <si>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</si>
  <si>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</si>
  <si>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</si>
  <si>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</si>
  <si>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</si>
  <si>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</si>
  <si>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</si>
  <si>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</si>
  <si>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</si>
  <si>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</si>
  <si>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</si>
  <si>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</si>
  <si>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</si>
  <si>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</si>
  <si>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</si>
  <si>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</si>
  <si>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</si>
  <si>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</si>
  <si>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</si>
  <si>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</si>
  <si>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</si>
  <si>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</si>
  <si>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</si>
  <si>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</si>
  <si>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</si>
  <si>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</si>
  <si>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</si>
  <si>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</si>
  <si>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</si>
  <si>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</si>
  <si>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</si>
  <si>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</si>
  <si>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</si>
  <si>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</si>
  <si>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</si>
  <si>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</si>
  <si>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</si>
  <si>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</si>
  <si>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</si>
  <si>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</si>
  <si>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</si>
  <si>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</si>
  <si>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</si>
  <si>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</si>
  <si>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</si>
  <si>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</si>
  <si>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</si>
  <si>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</si>
  <si>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</si>
  <si>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</si>
  <si>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</si>
  <si>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</si>
  <si>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</si>
  <si>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</si>
  <si>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</si>
  <si>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</si>
  <si>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</si>
  <si>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</si>
  <si>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</si>
  <si>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</si>
  <si>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</si>
  <si>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</si>
  <si>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</si>
  <si>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</si>
  <si>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</si>
  <si>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</si>
  <si>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</si>
  <si>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</si>
  <si>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</si>
  <si>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</si>
  <si>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</si>
  <si>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</si>
  <si>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</si>
  <si>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</si>
  <si>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</si>
  <si>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</si>
  <si>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</si>
  <si>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</si>
  <si>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</si>
  <si>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</si>
  <si>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</si>
  <si>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</si>
  <si>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</si>
  <si>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</si>
  <si>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</si>
  <si>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</si>
  <si>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</si>
  <si>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</si>
  <si>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</si>
  <si>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</si>
  <si>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</si>
  <si>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</si>
  <si>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</si>
  <si>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</si>
  <si>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</si>
  <si>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</si>
  <si>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</si>
  <si>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</si>
  <si>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</si>
  <si>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</si>
  <si>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</si>
  <si>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</si>
  <si>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</si>
  <si>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</si>
  <si>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</si>
  <si>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</si>
  <si>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</si>
  <si>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</si>
  <si>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</si>
  <si>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</si>
  <si>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</si>
  <si>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</si>
  <si>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</si>
  <si>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</si>
  <si>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</si>
  <si>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</si>
  <si>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</si>
  <si>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</si>
  <si>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</si>
  <si>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</si>
  <si>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</si>
  <si>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</si>
  <si>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</si>
  <si>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</si>
  <si>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</si>
  <si>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</si>
  <si>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</si>
  <si>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</si>
  <si>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</si>
  <si>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</si>
  <si>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</si>
  <si>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</si>
  <si>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</si>
  <si>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</si>
  <si>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</si>
  <si>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</si>
  <si>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</si>
  <si>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</si>
  <si>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</si>
  <si>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</si>
  <si>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</si>
  <si>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</si>
  <si>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</si>
  <si>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</si>
  <si>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</si>
  <si>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</si>
  <si>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</si>
  <si>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</si>
  <si>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</si>
  <si>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</si>
  <si>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</si>
  <si>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</si>
  <si>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</si>
  <si>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</si>
  <si>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</si>
  <si>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</si>
  <si>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</si>
  <si>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</si>
  <si>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</si>
  <si>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</si>
  <si>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</si>
  <si>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</si>
  <si>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</si>
  <si>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</si>
  <si>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</si>
  <si>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</si>
  <si>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</si>
  <si>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</si>
  <si>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</si>
  <si>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</si>
  <si>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</si>
  <si>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</si>
  <si>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</si>
  <si>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</si>
  <si>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</si>
  <si>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</si>
  <si>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</si>
  <si>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</si>
  <si>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</si>
  <si>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</si>
  <si>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</si>
  <si>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</si>
  <si>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</si>
  <si>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</si>
  <si>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</si>
  <si>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</si>
  <si>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</si>
  <si>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</si>
  <si>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</si>
  <si>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</si>
  <si>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</si>
  <si>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</si>
  <si>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</si>
  <si>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</si>
  <si>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</si>
  <si>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</si>
  <si>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</si>
  <si>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</si>
  <si>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</si>
  <si>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</si>
  <si>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</si>
  <si>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</si>
  <si>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</si>
  <si>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</si>
  <si>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</si>
  <si>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</si>
  <si>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</si>
  <si>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</si>
  <si>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</si>
  <si>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</si>
  <si>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</si>
  <si>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</si>
  <si>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</si>
  <si>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</si>
  <si>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</si>
  <si>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</si>
  <si>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</si>
  <si>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</si>
  <si>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</si>
  <si>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</si>
  <si>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</si>
  <si>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</si>
  <si>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</si>
  <si>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</si>
  <si>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</si>
  <si>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</si>
  <si>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</si>
  <si>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</si>
  <si>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</si>
  <si>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</si>
  <si>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</si>
  <si>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</si>
  <si>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</si>
  <si>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</si>
  <si>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</si>
  <si>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</si>
  <si>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</si>
  <si>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</si>
  <si>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</si>
  <si>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</si>
  <si>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</si>
  <si>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</si>
  <si>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</si>
  <si>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</si>
  <si>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</si>
  <si>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</si>
  <si>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</si>
  <si>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</si>
  <si>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</si>
  <si>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</si>
  <si>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</si>
  <si>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</si>
  <si>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</si>
  <si>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</si>
  <si>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</si>
  <si>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</si>
  <si>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</si>
  <si>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</si>
  <si>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</si>
  <si>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</si>
  <si>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</si>
  <si>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</si>
  <si>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</si>
  <si>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</si>
  <si>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</si>
  <si>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</si>
  <si>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</si>
  <si>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</si>
  <si>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</si>
  <si>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</si>
  <si>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</si>
  <si>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</si>
  <si>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</si>
  <si>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</si>
  <si>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</si>
  <si>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</si>
  <si>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</si>
  <si>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</si>
  <si>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</si>
  <si>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</si>
  <si>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</si>
  <si>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</si>
  <si>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</si>
  <si>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</si>
  <si>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</si>
  <si>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</si>
  <si>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</si>
  <si>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</si>
  <si>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</si>
  <si>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</si>
  <si>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</si>
  <si>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</si>
  <si>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</si>
  <si>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</si>
  <si>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</si>
  <si>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</si>
  <si>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</si>
  <si>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</si>
  <si>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</si>
  <si>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</si>
  <si>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</si>
  <si>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</si>
  <si>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</si>
  <si>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</si>
  <si>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</si>
  <si>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</si>
  <si>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</si>
  <si>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</si>
  <si>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</si>
  <si>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</si>
  <si>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</si>
  <si>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</si>
  <si>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</si>
  <si>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</si>
  <si>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</si>
  <si>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</si>
  <si>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</si>
  <si>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</si>
  <si>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</si>
  <si>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</si>
  <si>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</si>
  <si>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</si>
  <si>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</si>
  <si>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</si>
  <si>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</si>
  <si>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</si>
  <si>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</si>
  <si>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</si>
  <si>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</si>
  <si>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</si>
  <si>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</si>
  <si>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</si>
  <si>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</si>
  <si>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</si>
  <si>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</si>
  <si>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</si>
  <si>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</si>
  <si>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</si>
  <si>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</si>
  <si>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</si>
  <si>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</si>
  <si>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</si>
  <si>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</si>
  <si>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</si>
  <si>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</si>
  <si>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</si>
  <si>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</si>
  <si>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</si>
  <si>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</si>
  <si>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</si>
  <si>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</si>
  <si>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</si>
  <si>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</si>
  <si>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</si>
  <si>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</si>
  <si>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</si>
  <si>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</si>
  <si>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</si>
  <si>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</si>
  <si>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</si>
  <si>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</si>
  <si>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</si>
  <si>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</si>
  <si>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</si>
  <si>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</si>
  <si>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</si>
  <si>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</si>
  <si>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</si>
  <si>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</si>
  <si>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</si>
  <si>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</si>
  <si>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</si>
  <si>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</si>
  <si>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</si>
  <si>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</si>
  <si>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</si>
  <si>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</si>
  <si>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</si>
  <si>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</si>
  <si>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</si>
  <si>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</si>
  <si>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</si>
  <si>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</si>
  <si>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</si>
  <si>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</si>
  <si>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</si>
  <si>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</si>
  <si>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</si>
  <si>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</si>
  <si>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</si>
  <si>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</si>
  <si>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</si>
  <si>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</si>
  <si>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</si>
  <si>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</si>
  <si>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</si>
  <si>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</si>
  <si>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</si>
  <si>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</si>
  <si>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</si>
  <si>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</si>
  <si>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</si>
  <si>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</si>
  <si>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</si>
  <si>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</si>
  <si>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</si>
  <si>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</si>
  <si>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</si>
  <si>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</si>
  <si>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</si>
  <si>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</si>
  <si>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</si>
  <si>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</si>
  <si>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</si>
  <si>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</si>
  <si>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</si>
  <si>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</si>
  <si>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</si>
  <si>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</si>
  <si>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</si>
  <si>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</si>
  <si>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</si>
  <si>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</si>
  <si>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</si>
  <si>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</si>
  <si>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</si>
  <si>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</si>
  <si>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</si>
  <si>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</si>
  <si>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</si>
  <si>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</si>
  <si>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</si>
  <si>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</si>
  <si>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</si>
  <si>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</si>
  <si>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</si>
  <si>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</si>
  <si>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</si>
  <si>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</si>
  <si>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</si>
  <si>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</si>
  <si>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</si>
  <si>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</si>
  <si>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</si>
  <si>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</si>
  <si>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</si>
  <si>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</si>
  <si>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</si>
  <si>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</si>
  <si>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</si>
  <si>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</si>
  <si>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</si>
  <si>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</si>
  <si>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</si>
  <si>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</si>
  <si>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</si>
  <si>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</si>
  <si>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</si>
  <si>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</si>
  <si>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</si>
  <si>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</si>
  <si>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</si>
  <si>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</si>
  <si>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</si>
  <si>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</si>
  <si>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</si>
  <si>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</si>
  <si>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</si>
  <si>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</si>
  <si>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</si>
  <si>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</si>
  <si>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</si>
  <si>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</si>
  <si>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</si>
  <si>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</si>
  <si>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</si>
  <si>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</si>
  <si>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</si>
  <si>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</si>
  <si>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</si>
  <si>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</si>
  <si>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</si>
  <si>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</si>
  <si>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</si>
  <si>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</si>
  <si>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</si>
  <si>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</si>
  <si>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</si>
  <si>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</si>
  <si>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</si>
  <si>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</si>
  <si>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</si>
  <si>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</si>
  <si>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</si>
  <si>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</si>
  <si>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</si>
  <si>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</si>
  <si>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</si>
  <si>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</si>
  <si>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</si>
  <si>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</si>
  <si>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</si>
  <si>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</si>
  <si>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</si>
  <si>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</si>
  <si>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</si>
  <si>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</si>
  <si>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</si>
  <si>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</si>
  <si>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</si>
  <si>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</si>
  <si>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</si>
  <si>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</si>
  <si>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</si>
  <si>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</si>
  <si>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</si>
  <si>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</si>
  <si>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</si>
  <si>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</si>
  <si>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</si>
  <si>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</si>
  <si>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</si>
  <si>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</si>
  <si>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</si>
  <si>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</si>
  <si>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</si>
  <si>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</si>
  <si>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</si>
  <si>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</si>
  <si>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</si>
  <si>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</si>
  <si>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</si>
  <si>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</si>
  <si>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</si>
  <si>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</si>
  <si>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</si>
  <si>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</si>
  <si>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</si>
  <si>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</si>
  <si>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</si>
  <si>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</si>
  <si>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</si>
  <si>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</si>
  <si>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</si>
  <si>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</si>
  <si>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</si>
  <si>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</si>
  <si>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</si>
  <si>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</si>
  <si>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</si>
  <si>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</si>
  <si>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</si>
  <si>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</si>
  <si>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</si>
  <si>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</si>
  <si>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</si>
  <si>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</si>
  <si>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</si>
  <si>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</si>
  <si>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</si>
  <si>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</si>
  <si>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</si>
  <si>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</si>
  <si>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</si>
  <si>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</si>
  <si>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</si>
  <si>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</si>
  <si>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</si>
  <si>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</si>
  <si>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</si>
  <si>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</si>
  <si>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</si>
  <si>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</si>
  <si>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</si>
  <si>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</si>
  <si>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</si>
  <si>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</si>
  <si>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</si>
  <si>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</si>
  <si>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</si>
  <si>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</si>
  <si>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</si>
  <si>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</si>
  <si>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</si>
  <si>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</si>
  <si>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</si>
  <si>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</si>
  <si>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</si>
  <si>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</si>
  <si>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</si>
  <si>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</si>
  <si>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</si>
  <si>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</si>
  <si>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</si>
  <si>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</si>
  <si>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</si>
  <si>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</si>
  <si>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</si>
  <si>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</si>
  <si>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</si>
  <si>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</si>
  <si>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</si>
  <si>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</si>
  <si>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</si>
  <si>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</si>
  <si>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</si>
  <si>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</si>
  <si>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</si>
  <si>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</si>
  <si>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</si>
  <si>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</si>
  <si>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</si>
  <si>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</si>
  <si>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</si>
  <si>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</si>
  <si>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</si>
  <si>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</si>
  <si>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</si>
  <si>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</si>
  <si>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</si>
  <si>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</si>
  <si>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</si>
  <si>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</si>
  <si>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</si>
  <si>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</si>
  <si>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</si>
  <si>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</si>
  <si>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</si>
  <si>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</si>
  <si>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</si>
  <si>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</si>
  <si>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</si>
  <si>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</si>
  <si>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</si>
  <si>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</si>
  <si>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</si>
  <si>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</si>
  <si>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</si>
  <si>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</si>
  <si>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</si>
  <si>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</si>
  <si>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</si>
  <si>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</si>
  <si>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</si>
  <si>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</si>
  <si>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</si>
  <si>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</si>
  <si>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</si>
  <si>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</si>
  <si>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</si>
  <si>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</si>
  <si>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</si>
  <si>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</si>
  <si>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</si>
  <si>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</si>
  <si>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</si>
  <si>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</si>
  <si>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</si>
  <si>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</si>
  <si>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</si>
  <si>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</si>
  <si>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</si>
  <si>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</si>
  <si>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</si>
  <si>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</si>
  <si>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</si>
  <si>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</si>
  <si>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</si>
  <si>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</si>
  <si>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</si>
  <si>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</si>
  <si>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</si>
  <si>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</si>
  <si>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</si>
  <si>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</si>
  <si>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</si>
  <si>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</si>
  <si>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</si>
  <si>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</si>
  <si>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</si>
  <si>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</si>
  <si>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</si>
  <si>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</si>
  <si>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</si>
  <si>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</si>
  <si>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</si>
  <si>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</si>
  <si>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</si>
  <si>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</si>
  <si>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</si>
  <si>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</si>
  <si>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</si>
  <si>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</si>
  <si>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</si>
  <si>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</si>
  <si>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</si>
  <si>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</si>
  <si>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</si>
  <si>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</si>
  <si>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</si>
  <si>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</si>
  <si>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</si>
  <si>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</si>
  <si>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</si>
  <si>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</si>
  <si>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</si>
  <si>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</si>
  <si>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</si>
  <si>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</si>
  <si>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</si>
  <si>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</si>
  <si>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</si>
  <si>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</si>
  <si>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</si>
  <si>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</si>
  <si>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</si>
  <si>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</si>
  <si>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</si>
  <si>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</si>
  <si>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</si>
  <si>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</si>
  <si>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</si>
  <si>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</si>
  <si>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</si>
  <si>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</si>
  <si>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</si>
  <si>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</si>
  <si>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</si>
  <si>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</si>
  <si>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</si>
  <si>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</si>
  <si>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</si>
  <si>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</si>
  <si>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</si>
  <si>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</si>
  <si>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</si>
  <si>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</si>
  <si>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</si>
  <si>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</si>
  <si>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</si>
  <si>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</si>
  <si>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</si>
  <si>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</si>
  <si>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</si>
  <si>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</si>
  <si>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</si>
  <si>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</si>
  <si>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</si>
  <si>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</si>
  <si>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</si>
  <si>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</si>
  <si>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</si>
  <si>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</si>
  <si>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</si>
  <si>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</si>
  <si>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</si>
  <si>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</si>
  <si>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</si>
  <si>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</si>
  <si>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</si>
  <si>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</si>
  <si>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</si>
  <si>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</si>
  <si>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</si>
  <si>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</si>
  <si>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</si>
  <si>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</si>
  <si>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</si>
  <si>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</si>
  <si>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</si>
  <si>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</si>
  <si>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</si>
  <si>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</si>
  <si>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</si>
  <si>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</si>
  <si>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</si>
  <si>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</si>
  <si>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</si>
  <si>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</si>
  <si>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</si>
  <si>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</si>
  <si>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</si>
  <si>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</si>
  <si>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</si>
  <si>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</si>
  <si>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</si>
  <si>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</si>
  <si>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</si>
  <si>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</si>
  <si>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</si>
  <si>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</si>
  <si>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</si>
  <si>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</si>
  <si>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</si>
  <si>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</si>
  <si>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</si>
  <si>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</si>
  <si>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</si>
  <si>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</si>
  <si>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</si>
  <si>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</si>
  <si>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</si>
  <si>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</si>
  <si>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</si>
  <si>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</si>
  <si>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</si>
  <si>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</si>
  <si>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</si>
  <si>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</si>
  <si>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</si>
  <si>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</si>
  <si>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</si>
  <si>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</si>
  <si>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</si>
  <si>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</si>
  <si>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</si>
  <si>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</si>
  <si>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</si>
  <si>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</si>
  <si>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</si>
  <si>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</si>
  <si>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</si>
  <si>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</si>
  <si>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</si>
  <si>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</si>
  <si>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</si>
  <si>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</si>
  <si>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</si>
  <si>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</si>
  <si>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</si>
  <si>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</si>
  <si>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</si>
  <si>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</si>
  <si>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</si>
  <si>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</si>
  <si>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</si>
  <si>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</si>
  <si>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</si>
  <si>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</si>
  <si>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</si>
  <si>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</si>
  <si>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</si>
  <si>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</si>
  <si>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</si>
  <si>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</si>
  <si>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</si>
  <si>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</si>
  <si>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</si>
  <si>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</si>
  <si>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</si>
  <si>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</si>
  <si>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</si>
  <si>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</si>
  <si>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</si>
  <si>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</si>
  <si>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</si>
  <si>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</si>
  <si>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</si>
  <si>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</si>
  <si>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</si>
  <si>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</si>
  <si>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</si>
  <si>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</si>
  <si>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</si>
  <si>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</si>
  <si>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</si>
  <si>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</si>
  <si>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</si>
  <si>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</si>
  <si>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</si>
  <si>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</si>
  <si>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</si>
  <si>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</si>
  <si>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</si>
  <si>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</si>
  <si>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</si>
  <si>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</si>
  <si>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</si>
  <si>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</si>
  <si>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</si>
  <si>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</si>
  <si>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</si>
  <si>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</si>
  <si>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</si>
  <si>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</si>
  <si>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</si>
  <si>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</si>
  <si>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</si>
  <si>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</si>
  <si>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</si>
  <si>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</si>
  <si>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</si>
  <si>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</si>
  <si>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</si>
  <si>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</si>
  <si>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</si>
  <si>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</si>
  <si>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</si>
  <si>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</si>
  <si>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</si>
  <si>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</si>
  <si>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</si>
  <si>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</si>
  <si>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</si>
  <si>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</si>
  <si>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</si>
  <si>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</si>
  <si>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</si>
  <si>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</si>
  <si>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</si>
  <si>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</si>
  <si>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</si>
  <si>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</si>
  <si>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</si>
  <si>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</si>
  <si>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</si>
  <si>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</si>
  <si>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</si>
  <si>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</si>
  <si>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</si>
  <si>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</si>
  <si>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</si>
  <si>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</si>
  <si>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</si>
  <si>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</si>
  <si>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</si>
  <si>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</si>
  <si>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</si>
  <si>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</si>
  <si>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</si>
  <si>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</si>
  <si>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</si>
  <si>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</si>
  <si>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</si>
  <si>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</si>
  <si>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</si>
  <si>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</si>
  <si>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</si>
  <si>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</si>
  <si>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</si>
  <si>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</si>
  <si>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</si>
  <si>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</si>
  <si>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</si>
  <si>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</si>
  <si>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</si>
  <si>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</si>
  <si>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</si>
  <si>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</si>
  <si>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</si>
  <si>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</si>
  <si>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</si>
  <si>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</si>
  <si>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</si>
  <si>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</si>
  <si>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</si>
  <si>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</si>
  <si>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</si>
  <si>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</si>
  <si>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</si>
  <si>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</si>
  <si>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</si>
  <si>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</si>
  <si>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</si>
  <si>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</si>
  <si>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</si>
  <si>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</si>
  <si>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</si>
  <si>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</si>
  <si>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</si>
  <si>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</si>
  <si>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</si>
  <si>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</si>
  <si>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</si>
  <si>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</si>
  <si>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</si>
  <si>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</si>
  <si>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</si>
  <si>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</si>
  <si>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</si>
  <si>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</si>
  <si>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</si>
  <si>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</si>
  <si>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</si>
  <si>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</si>
  <si>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</si>
  <si>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</si>
  <si>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</si>
  <si>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</si>
  <si>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</si>
  <si>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</si>
  <si>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</si>
  <si>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</si>
  <si>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</si>
  <si>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</si>
  <si>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</si>
  <si>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</si>
  <si>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</si>
  <si>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</si>
  <si>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</si>
  <si>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</si>
  <si>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</si>
  <si>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</si>
  <si>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</si>
  <si>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</si>
  <si>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</si>
  <si>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</si>
  <si>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</si>
  <si>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</si>
  <si>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</si>
  <si>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</si>
  <si>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</si>
  <si>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</si>
  <si>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</si>
  <si>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</si>
  <si>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</si>
  <si>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</si>
  <si>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</si>
  <si>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</si>
  <si>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</si>
  <si>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</si>
  <si>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</si>
  <si>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</si>
  <si>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</si>
  <si>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</si>
  <si>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</si>
  <si>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</si>
  <si>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</si>
  <si>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</si>
  <si>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</si>
  <si>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</si>
  <si>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</si>
  <si>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</si>
  <si>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</si>
  <si>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</si>
  <si>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</si>
  <si>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</si>
  <si>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</si>
  <si>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</si>
  <si>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</si>
  <si>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</si>
  <si>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</si>
  <si>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</si>
  <si>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</si>
  <si>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</si>
  <si>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</si>
  <si>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</si>
  <si>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</si>
  <si>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</si>
  <si>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</si>
  <si>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</si>
  <si>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</si>
  <si>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</si>
  <si>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</si>
  <si>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</si>
  <si>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</si>
  <si>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</si>
  <si>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</si>
  <si>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</si>
  <si>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</si>
  <si>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</si>
  <si>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</si>
  <si>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</si>
  <si>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</si>
  <si>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</si>
  <si>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</si>
  <si>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</si>
  <si>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</si>
  <si>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</si>
  <si>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</si>
  <si>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</si>
  <si>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</si>
  <si>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</si>
  <si>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</si>
  <si>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</si>
  <si>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</si>
  <si>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</si>
  <si>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</si>
  <si>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</si>
  <si>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</si>
  <si>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</si>
  <si>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</si>
  <si>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</si>
  <si>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</si>
  <si>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</si>
  <si>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</si>
  <si>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</si>
  <si>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</si>
  <si>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</si>
  <si>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</si>
  <si>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</si>
  <si>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</si>
  <si>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</si>
  <si>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</si>
  <si>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</si>
  <si>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</si>
  <si>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</si>
  <si>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</si>
  <si>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</si>
  <si>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</si>
  <si>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</si>
  <si>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</si>
  <si>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</si>
  <si>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</si>
  <si>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</si>
  <si>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</si>
  <si>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</si>
  <si>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</si>
  <si>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</si>
  <si>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</si>
  <si>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</si>
  <si>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</si>
  <si>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</si>
  <si>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</si>
  <si>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</si>
  <si>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</si>
  <si>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</si>
  <si>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</si>
  <si>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</si>
  <si>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</si>
  <si>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</si>
  <si>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</si>
  <si>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</si>
  <si>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</si>
  <si>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</si>
  <si>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</si>
  <si>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</si>
  <si>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</si>
  <si>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</si>
  <si>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</si>
  <si>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</si>
  <si>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</si>
  <si>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</si>
  <si>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</si>
  <si>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</si>
  <si>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</si>
  <si>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</si>
  <si>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</si>
  <si>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</si>
  <si>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</si>
  <si>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</si>
  <si>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</si>
  <si>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</si>
  <si>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</si>
  <si>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</si>
  <si>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</si>
  <si>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</si>
  <si>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</si>
  <si>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</si>
  <si>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</si>
  <si>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</si>
  <si>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</si>
  <si>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</si>
  <si>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</si>
  <si>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</si>
  <si>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</si>
  <si>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</si>
  <si>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</si>
  <si>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</si>
  <si>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</si>
  <si>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</si>
  <si>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</si>
  <si>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</si>
  <si>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</si>
  <si>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</si>
  <si>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</si>
  <si>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</si>
  <si>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</si>
  <si>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</si>
  <si>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</si>
  <si>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</si>
  <si>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</si>
  <si>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</si>
  <si>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</si>
  <si>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</si>
  <si>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</si>
  <si>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</si>
  <si>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</si>
  <si>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</si>
  <si>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</si>
  <si>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</si>
  <si>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</si>
  <si>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</si>
  <si>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</si>
  <si>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</si>
  <si>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</si>
  <si>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</si>
  <si>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</si>
  <si>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</si>
  <si>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</si>
  <si>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</si>
  <si>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</si>
  <si>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</si>
  <si>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</si>
  <si>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</si>
  <si>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</si>
  <si>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</si>
  <si>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</si>
  <si>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</si>
  <si>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</si>
  <si>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</si>
  <si>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</si>
  <si>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</si>
  <si>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</si>
  <si>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</si>
  <si>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</si>
  <si>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</si>
  <si>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</si>
  <si>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</si>
  <si>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</si>
  <si>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</si>
  <si>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</si>
  <si>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</si>
  <si>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</si>
  <si>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</si>
  <si>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</si>
  <si>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</si>
  <si>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</si>
  <si>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</si>
  <si>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</si>
  <si>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</si>
  <si>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</si>
  <si>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</si>
  <si>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</si>
  <si>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</si>
  <si>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</si>
  <si>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</si>
  <si>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</si>
  <si>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</si>
  <si>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</si>
  <si>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</si>
  <si>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</si>
  <si>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</si>
  <si>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</si>
  <si>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</si>
  <si>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</si>
  <si>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</si>
  <si>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</si>
  <si>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</si>
  <si>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</si>
  <si>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</si>
  <si>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</si>
  <si>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</si>
  <si>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</si>
  <si>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</si>
  <si>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</si>
  <si>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</si>
  <si>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</si>
  <si>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</si>
  <si>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</si>
  <si>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</si>
  <si>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</si>
  <si>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</si>
  <si>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</si>
  <si>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</si>
  <si>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</si>
  <si>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</si>
  <si>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</si>
  <si>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</si>
  <si>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</si>
  <si>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</si>
  <si>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</si>
  <si>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</si>
  <si>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</si>
  <si>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</si>
  <si>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</si>
  <si>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</si>
  <si>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</si>
  <si>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</si>
  <si>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</si>
  <si>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</si>
  <si>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</si>
  <si>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</si>
  <si>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</si>
  <si>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</si>
  <si>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</si>
  <si>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</si>
  <si>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</si>
  <si>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</si>
  <si>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</si>
  <si>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</si>
  <si>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</si>
  <si>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</si>
  <si>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</si>
  <si>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</si>
  <si>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</si>
  <si>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</si>
  <si>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</si>
  <si>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</si>
  <si>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</si>
  <si>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</si>
  <si>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</si>
  <si>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</si>
  <si>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</si>
  <si>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</si>
  <si>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</si>
  <si>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</si>
  <si>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</si>
  <si>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</si>
  <si>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</si>
  <si>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</si>
  <si>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</si>
  <si>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</si>
  <si>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</si>
  <si>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</si>
  <si>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</si>
  <si>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</si>
  <si>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</si>
  <si>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</si>
  <si>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</si>
  <si>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</si>
  <si>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</si>
  <si>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</si>
  <si>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</si>
  <si>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</si>
  <si>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</si>
  <si>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</si>
  <si>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</si>
  <si>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</si>
  <si>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</si>
  <si>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</si>
  <si>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</si>
  <si>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</si>
  <si>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</si>
  <si>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</si>
  <si>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</si>
  <si>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</si>
  <si>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</si>
  <si>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</si>
  <si>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</si>
  <si>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</si>
  <si>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</si>
  <si>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</si>
  <si>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</si>
  <si>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</si>
  <si>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</si>
  <si>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</si>
  <si>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</si>
  <si>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</si>
  <si>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</si>
  <si>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</si>
  <si>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</si>
  <si>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</si>
  <si>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</si>
  <si>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</si>
  <si>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</si>
  <si>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</si>
  <si>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</si>
  <si>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</si>
  <si>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</si>
  <si>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</si>
  <si>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</si>
  <si>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</si>
  <si>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</si>
  <si>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</si>
  <si>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</si>
  <si>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</si>
  <si>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</si>
  <si>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</si>
  <si>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</si>
  <si>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</si>
  <si>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</si>
  <si>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</si>
  <si>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</si>
  <si>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</si>
  <si>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</si>
  <si>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</si>
  <si>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</si>
  <si>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</si>
  <si>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</si>
  <si>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</si>
  <si>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</si>
  <si>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</si>
  <si>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</si>
  <si>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</si>
  <si>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</si>
  <si>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</si>
  <si>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</si>
  <si>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</si>
  <si>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</si>
  <si>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</si>
  <si>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</si>
  <si>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</si>
  <si>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</si>
  <si>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</si>
  <si>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</si>
  <si>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</si>
  <si>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</si>
  <si>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</si>
  <si>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</si>
  <si>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</si>
  <si>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</si>
  <si>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</si>
  <si>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</si>
  <si>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</si>
  <si>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</si>
  <si>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</si>
  <si>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</si>
  <si>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</si>
  <si>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</si>
  <si>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</si>
  <si>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</si>
  <si>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</si>
  <si>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</si>
  <si>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</si>
  <si>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</si>
  <si>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</si>
  <si>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</si>
  <si>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</si>
  <si>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</si>
  <si>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</si>
  <si>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</si>
  <si>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</si>
  <si>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</si>
  <si>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</si>
  <si>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</si>
  <si>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</si>
  <si>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</si>
  <si>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</si>
  <si>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</si>
  <si>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</si>
  <si>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</si>
  <si>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</si>
  <si>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</si>
  <si>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</si>
  <si>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</si>
  <si>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</si>
  <si>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</si>
  <si>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</si>
  <si>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</si>
  <si>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</si>
  <si>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</si>
  <si>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</si>
  <si>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</si>
  <si>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</si>
  <si>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</si>
  <si>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</si>
  <si>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</si>
  <si>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</si>
  <si>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</si>
  <si>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</si>
  <si>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</si>
  <si>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</si>
  <si>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</si>
  <si>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</si>
  <si>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</si>
  <si>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</si>
  <si>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</si>
  <si>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</si>
  <si>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</si>
  <si>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</si>
  <si>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</si>
  <si>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</si>
  <si>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</si>
  <si>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</si>
  <si>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</si>
  <si>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</si>
  <si>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</si>
  <si>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</si>
  <si>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</si>
  <si>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</si>
  <si>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</si>
  <si>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</si>
  <si>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</si>
  <si>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</si>
  <si>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</si>
  <si>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</si>
  <si>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</si>
  <si>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</si>
  <si>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</si>
  <si>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</si>
  <si>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</si>
  <si>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</si>
  <si>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</si>
  <si>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</si>
  <si>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</si>
  <si>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</si>
  <si>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</si>
  <si>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</si>
  <si>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</si>
  <si>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</si>
  <si>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</si>
  <si>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</si>
  <si>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</si>
  <si>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</si>
  <si>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</si>
  <si>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</si>
  <si>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</si>
  <si>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</si>
  <si>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</si>
  <si>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</si>
  <si>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</si>
  <si>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</si>
  <si>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</si>
  <si>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</si>
  <si>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</si>
  <si>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</si>
  <si>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</si>
  <si>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</si>
  <si>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</si>
  <si>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</si>
  <si>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</si>
  <si>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</si>
  <si>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</si>
  <si>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</si>
  <si>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</si>
  <si>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</si>
  <si>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</si>
  <si>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</si>
  <si>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</si>
  <si>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</si>
  <si>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</si>
  <si>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</si>
  <si>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</si>
  <si>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</si>
  <si>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</si>
  <si>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</si>
  <si>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</si>
  <si>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</si>
  <si>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</si>
  <si>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</si>
  <si>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</si>
  <si>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</si>
  <si>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</si>
  <si>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</si>
  <si>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</si>
  <si>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</si>
  <si>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</si>
  <si>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</si>
  <si>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</si>
  <si>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</si>
  <si>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</si>
  <si>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</si>
  <si>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</si>
  <si>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</si>
  <si>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</si>
  <si>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</si>
  <si>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</si>
  <si>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</si>
  <si>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</si>
  <si>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</si>
  <si>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</si>
  <si>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</si>
  <si>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</si>
  <si>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</si>
  <si>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</si>
  <si>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</si>
  <si>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</si>
  <si>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</si>
  <si>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</si>
  <si>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</si>
  <si>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</si>
  <si>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</si>
  <si>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</si>
  <si>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</si>
  <si>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</si>
  <si>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</si>
  <si>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</si>
  <si>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</si>
  <si>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</si>
  <si>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</si>
  <si>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</si>
  <si>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</si>
  <si>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</si>
  <si>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</si>
  <si>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</si>
  <si>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</si>
  <si>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</si>
  <si>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</si>
  <si>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</si>
  <si>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</si>
  <si>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</si>
  <si>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</si>
  <si>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</si>
  <si>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</si>
  <si>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</si>
  <si>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</si>
  <si>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</si>
  <si>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</si>
  <si>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</si>
  <si>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</si>
  <si>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</si>
  <si>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</si>
  <si>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</si>
  <si>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</si>
  <si>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</si>
  <si>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</si>
  <si>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</si>
  <si>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</si>
  <si>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</si>
  <si>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</si>
  <si>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</si>
  <si>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</si>
  <si>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</si>
  <si>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</si>
  <si>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</si>
  <si>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</si>
  <si>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</si>
  <si>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</si>
  <si>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</si>
  <si>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</si>
  <si>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</si>
  <si>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</si>
  <si>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</si>
  <si>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</si>
  <si>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</si>
  <si>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</si>
  <si>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</si>
  <si>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</si>
  <si>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</si>
  <si>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</si>
  <si>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</si>
  <si>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</si>
  <si>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</si>
  <si>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</si>
  <si>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</si>
  <si>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</si>
  <si>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</si>
  <si>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</si>
  <si>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</si>
  <si>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</si>
  <si>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</si>
  <si>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</si>
  <si>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</si>
  <si>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</si>
  <si>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</si>
  <si>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</si>
  <si>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</si>
  <si>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</si>
  <si>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</si>
  <si>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</si>
  <si>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</si>
  <si>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</si>
  <si>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</si>
  <si>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</si>
  <si>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</si>
  <si>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</si>
  <si>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</si>
  <si>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</si>
  <si>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</si>
  <si>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</si>
  <si>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</si>
  <si>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</si>
  <si>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</si>
  <si>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</si>
  <si>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</si>
  <si>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</si>
  <si>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</si>
  <si>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</si>
  <si>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</si>
  <si>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</si>
  <si>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</si>
  <si>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</si>
  <si>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</si>
  <si>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</si>
  <si>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</si>
  <si>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</si>
  <si>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</si>
  <si>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</si>
  <si>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</si>
  <si>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</si>
  <si>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</si>
  <si>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</si>
  <si>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</si>
  <si>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</si>
  <si>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</si>
  <si>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</si>
  <si>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</si>
  <si>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</si>
  <si>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</si>
  <si>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</si>
  <si>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</si>
  <si>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</si>
  <si>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</si>
  <si>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</si>
  <si>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</si>
  <si>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</si>
  <si>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</si>
  <si>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</si>
  <si>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</si>
  <si>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</si>
  <si>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</si>
  <si>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</si>
  <si>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</si>
  <si>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</si>
  <si>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</si>
  <si>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</si>
  <si>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</si>
  <si>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</si>
  <si>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</si>
  <si>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</si>
  <si>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</si>
  <si>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</si>
  <si>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</si>
  <si>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</si>
  <si>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</si>
  <si>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</si>
  <si>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</si>
  <si>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</si>
  <si>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</si>
  <si>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</si>
  <si>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</si>
  <si>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</si>
  <si>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</si>
  <si>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</si>
  <si>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</si>
  <si>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</si>
  <si>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</si>
  <si>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</si>
  <si>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</si>
  <si>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</si>
  <si>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</si>
  <si>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</si>
  <si>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</si>
  <si>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</si>
  <si>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</si>
  <si>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</si>
  <si>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</si>
  <si>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</si>
  <si>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</si>
  <si>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</si>
  <si>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</si>
  <si>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</si>
  <si>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</si>
  <si>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</si>
  <si>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</si>
  <si>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</si>
  <si>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</si>
  <si>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</si>
  <si>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</si>
  <si>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</si>
  <si>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</si>
  <si>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</si>
  <si>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</si>
  <si>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</si>
  <si>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</si>
  <si>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</si>
  <si>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</si>
  <si>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</si>
  <si>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</si>
  <si>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</si>
  <si>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</si>
  <si>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</si>
  <si>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</si>
  <si>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</si>
  <si>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</si>
  <si>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</si>
  <si>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</si>
  <si>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</si>
  <si>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</si>
  <si>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</si>
  <si>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</si>
  <si>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</si>
  <si>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</si>
  <si>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</si>
  <si>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</si>
  <si>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</si>
  <si>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</si>
  <si>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</si>
  <si>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</si>
  <si>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</si>
  <si>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</si>
  <si>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</si>
  <si>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</si>
  <si>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</si>
  <si>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</si>
  <si>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</si>
  <si>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</si>
  <si>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</si>
  <si>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</si>
  <si>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</si>
  <si>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</si>
  <si>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</si>
  <si>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</si>
  <si>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</si>
  <si>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</si>
  <si>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</si>
  <si>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</si>
  <si>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</si>
  <si>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</si>
  <si>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</si>
  <si>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</si>
  <si>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</si>
  <si>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</si>
  <si>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</si>
  <si>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</si>
  <si>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</si>
  <si>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</si>
  <si>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</si>
  <si>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</si>
  <si>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</si>
  <si>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</si>
  <si>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</si>
  <si>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</si>
  <si>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</si>
  <si>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</si>
  <si>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</si>
  <si>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</si>
  <si>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</si>
  <si>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</si>
  <si>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</si>
  <si>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</si>
  <si>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</si>
  <si>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</si>
  <si>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</si>
  <si>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</si>
  <si>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</si>
  <si>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</si>
  <si>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</si>
  <si>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</si>
  <si>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</si>
  <si>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</si>
  <si>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</si>
  <si>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</si>
  <si>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</si>
  <si>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</si>
  <si>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</si>
  <si>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</si>
  <si>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</si>
  <si>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</si>
  <si>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</si>
  <si>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</si>
  <si>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</si>
  <si>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</si>
  <si>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</si>
  <si>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</si>
  <si>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</si>
  <si>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</si>
  <si>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</si>
  <si>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</si>
  <si>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</si>
  <si>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</si>
  <si>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</si>
  <si>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</si>
  <si>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</si>
  <si>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</si>
  <si>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</si>
  <si>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</si>
  <si>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</si>
  <si>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</si>
  <si>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</si>
  <si>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</si>
  <si>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</si>
  <si>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</si>
  <si>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</si>
  <si>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</si>
  <si>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</si>
  <si>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</si>
  <si>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</si>
  <si>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</si>
  <si>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</si>
  <si>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</si>
  <si>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</si>
  <si>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</si>
  <si>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</si>
  <si>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</si>
  <si>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</si>
  <si>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</si>
  <si>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</si>
  <si>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</si>
  <si>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</si>
  <si>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</si>
  <si>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</si>
  <si>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</si>
  <si>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</si>
  <si>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</si>
  <si>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</si>
  <si>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</si>
  <si>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</si>
  <si>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</si>
  <si>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</si>
  <si>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</si>
  <si>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</si>
  <si>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</si>
  <si>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</si>
  <si>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</si>
  <si>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</si>
  <si>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</si>
  <si>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</si>
  <si>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</si>
  <si>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</si>
  <si>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</si>
  <si>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</si>
  <si>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</si>
  <si>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</si>
  <si>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</si>
  <si>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</si>
  <si>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</si>
  <si>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</si>
  <si>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</si>
  <si>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</si>
  <si>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</si>
  <si>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</si>
  <si>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</si>
  <si>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</si>
  <si>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</si>
  <si>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</si>
  <si>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</si>
  <si>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</si>
  <si>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</si>
  <si>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</si>
  <si>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</si>
  <si>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</si>
  <si>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</si>
  <si>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</si>
  <si>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</si>
  <si>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</si>
  <si>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</si>
  <si>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</si>
  <si>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</si>
  <si>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</si>
  <si>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</si>
  <si>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</si>
  <si>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</si>
  <si>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</si>
  <si>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</si>
  <si>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</si>
  <si>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</si>
  <si>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</si>
  <si>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</si>
  <si>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</si>
  <si>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</si>
  <si>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</si>
  <si>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</si>
  <si>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</si>
  <si>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</si>
  <si>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</si>
  <si>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</si>
  <si>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</si>
  <si>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</si>
  <si>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</si>
  <si>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</si>
  <si>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</si>
  <si>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</si>
  <si>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</si>
  <si>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</si>
  <si>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</si>
  <si>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</si>
  <si>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</si>
  <si>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</si>
  <si>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</si>
  <si>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</si>
  <si>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</si>
  <si>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</si>
  <si>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</si>
  <si>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</si>
  <si>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</si>
  <si>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</si>
  <si>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</si>
  <si>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</si>
  <si>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</si>
  <si>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</si>
  <si>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</si>
  <si>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</si>
  <si>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</si>
  <si>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</si>
  <si>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</si>
  <si>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</si>
  <si>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</si>
  <si>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</si>
  <si>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</si>
  <si>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</si>
  <si>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</si>
  <si>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</si>
  <si>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</si>
  <si>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</si>
  <si>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</si>
  <si>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</si>
  <si>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</si>
  <si>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</si>
  <si>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</si>
  <si>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</si>
  <si>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</si>
  <si>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</si>
  <si>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</si>
  <si>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</si>
  <si>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</si>
  <si>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</si>
  <si>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</si>
  <si>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</si>
  <si>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</si>
  <si>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</si>
  <si>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</si>
  <si>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</si>
  <si>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</si>
  <si>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</si>
  <si>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</si>
  <si>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</si>
  <si>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</si>
  <si>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</si>
  <si>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</si>
  <si>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</si>
  <si>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</si>
  <si>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</si>
  <si>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</si>
  <si>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</si>
  <si>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</si>
  <si>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</si>
  <si>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</si>
  <si>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</si>
  <si>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</si>
  <si>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</si>
  <si>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</si>
  <si>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</si>
  <si>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</si>
  <si>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</si>
  <si>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</si>
  <si>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</si>
  <si>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</si>
  <si>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</si>
  <si>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</si>
  <si>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</si>
  <si>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</si>
  <si>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</si>
  <si>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</si>
  <si>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</si>
  <si>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</si>
  <si>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</si>
  <si>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</si>
  <si>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</si>
  <si>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</si>
  <si>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</si>
  <si>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</si>
  <si>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</si>
  <si>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</si>
  <si>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</si>
  <si>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</si>
  <si>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</si>
  <si>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</si>
  <si>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</si>
  <si>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</si>
  <si>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</si>
  <si>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</si>
  <si>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</si>
  <si>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</si>
  <si>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</si>
  <si>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</si>
  <si>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</si>
  <si>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</si>
  <si>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</si>
  <si>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</si>
  <si>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</si>
  <si>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</si>
  <si>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</si>
  <si>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</si>
  <si>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</si>
  <si>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</si>
  <si>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</si>
  <si>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</si>
  <si>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</si>
  <si>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</si>
  <si>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</si>
  <si>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</si>
  <si>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</si>
  <si>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</si>
  <si>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</si>
  <si>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</si>
  <si>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</si>
  <si>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</si>
  <si>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</si>
  <si>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</si>
  <si>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</si>
  <si>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</si>
  <si>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</si>
  <si>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</si>
  <si>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</si>
  <si>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</si>
  <si>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</si>
  <si>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</si>
  <si>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</si>
  <si>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</si>
  <si>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</si>
  <si>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</si>
  <si>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</si>
  <si>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</si>
  <si>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</si>
  <si>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</si>
  <si>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</si>
  <si>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</si>
  <si>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</si>
  <si>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</si>
  <si>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</si>
  <si>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</si>
  <si>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</si>
  <si>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</si>
  <si>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</si>
  <si>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</si>
  <si>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</si>
  <si>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</si>
  <si>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</si>
  <si>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</si>
  <si>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</si>
  <si>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</si>
  <si>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</si>
  <si>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</si>
  <si>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</si>
  <si>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</si>
  <si>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</si>
  <si>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</si>
  <si>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</si>
  <si>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</si>
  <si>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</si>
  <si>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</si>
  <si>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</si>
  <si>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</si>
  <si>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</si>
  <si>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</si>
  <si>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</si>
  <si>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</si>
  <si>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</si>
  <si>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</si>
  <si>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</si>
  <si>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</si>
  <si>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</si>
  <si>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</si>
  <si>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</si>
  <si>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</si>
  <si>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</si>
  <si>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</si>
  <si>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</si>
  <si>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</si>
  <si>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</si>
  <si>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</si>
  <si>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</si>
  <si>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</si>
  <si>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</si>
  <si>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</si>
  <si>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</si>
  <si>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</si>
  <si>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</si>
  <si>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</si>
  <si>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</si>
  <si>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</si>
  <si>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</si>
  <si>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</si>
  <si>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</si>
  <si>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</si>
  <si>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</si>
  <si>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</si>
  <si>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</si>
  <si>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</si>
  <si>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</si>
  <si>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</si>
  <si>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</si>
  <si>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</si>
  <si>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</si>
  <si>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</si>
  <si>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</si>
  <si>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</si>
  <si>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</si>
  <si>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</si>
  <si>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</si>
  <si>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</si>
  <si>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</si>
  <si>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</si>
  <si>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</si>
  <si>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</si>
  <si>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</si>
  <si>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</si>
  <si>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</si>
  <si>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</si>
  <si>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</si>
  <si>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</si>
  <si>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</si>
  <si>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</si>
  <si>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</si>
  <si>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</si>
  <si>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</si>
  <si>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</si>
  <si>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</si>
  <si>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</si>
  <si>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</si>
  <si>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</si>
  <si>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</si>
  <si>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</si>
  <si>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</si>
  <si>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</si>
  <si>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</si>
  <si>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</si>
  <si>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</si>
  <si>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</si>
  <si>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</si>
  <si>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</si>
  <si>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</si>
  <si>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</si>
  <si>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</si>
  <si>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</si>
  <si>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</si>
  <si>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</si>
  <si>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</si>
  <si>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</si>
  <si>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</si>
  <si>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</si>
  <si>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</si>
  <si>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</si>
  <si>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</si>
  <si>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</si>
  <si>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</si>
  <si>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</si>
  <si>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</si>
  <si>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</si>
  <si>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</si>
  <si>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</si>
  <si>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</si>
  <si>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</si>
  <si>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</si>
  <si>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</si>
  <si>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</si>
  <si>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</si>
  <si>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</si>
  <si>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</si>
  <si>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</si>
  <si>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</si>
  <si>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</si>
  <si>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</si>
  <si>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</si>
  <si>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</si>
  <si>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</si>
  <si>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</si>
  <si>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</si>
  <si>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</si>
  <si>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</si>
  <si>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</si>
  <si>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</si>
  <si>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</si>
  <si>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</si>
  <si>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</si>
  <si>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</si>
  <si>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</si>
  <si>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</si>
  <si>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</si>
  <si>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</si>
  <si>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</si>
  <si>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</si>
  <si>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</si>
  <si>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</si>
  <si>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</si>
  <si>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</si>
  <si>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</si>
  <si>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</si>
  <si>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</si>
  <si>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</si>
  <si>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</si>
  <si>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</si>
  <si>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</si>
  <si>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</si>
  <si>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</si>
  <si>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</si>
  <si>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</si>
  <si>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</si>
  <si>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</si>
  <si>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</si>
  <si>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</si>
  <si>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</si>
  <si>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</si>
  <si>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</si>
  <si>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</si>
  <si>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</si>
  <si>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</si>
  <si>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</si>
  <si>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</si>
  <si>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</si>
  <si>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</si>
  <si>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</si>
  <si>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</si>
  <si>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</si>
  <si>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</si>
  <si>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</si>
  <si>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</si>
  <si>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</si>
  <si>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</si>
  <si>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</si>
  <si>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</si>
  <si>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</si>
  <si>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</si>
  <si>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</si>
  <si>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</si>
  <si>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</si>
  <si>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</si>
  <si>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</si>
  <si>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</si>
  <si>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</si>
  <si>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</si>
  <si>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</si>
  <si>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</si>
  <si>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</si>
  <si>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</si>
  <si>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</si>
  <si>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</si>
  <si>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</si>
  <si>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</si>
  <si>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</si>
  <si>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</si>
  <si>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</si>
  <si>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</si>
  <si>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</si>
  <si>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</si>
  <si>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</si>
  <si>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</si>
  <si>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</si>
  <si>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</si>
  <si>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</si>
  <si>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</si>
  <si>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</si>
  <si>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</si>
  <si>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</si>
  <si>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</si>
  <si>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</si>
  <si>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</si>
  <si>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</si>
  <si>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</si>
  <si>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</si>
  <si>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</si>
  <si>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</si>
  <si>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</si>
  <si>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</si>
  <si>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</si>
  <si>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</si>
  <si>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</si>
  <si>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</si>
  <si>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</si>
  <si>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</si>
  <si>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</si>
  <si>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</si>
  <si>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</si>
  <si>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</si>
  <si>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</si>
  <si>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</si>
  <si>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</si>
  <si>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</si>
  <si>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</si>
  <si>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</si>
  <si>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</si>
  <si>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</si>
  <si>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</si>
  <si>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</si>
  <si>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</si>
  <si>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</si>
  <si>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</si>
  <si>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</si>
  <si>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</si>
  <si>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</si>
  <si>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</si>
  <si>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</si>
  <si>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</si>
  <si>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</si>
  <si>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</si>
  <si>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</si>
  <si>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</si>
  <si>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</si>
  <si>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</si>
  <si>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</si>
  <si>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</si>
  <si>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</si>
  <si>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</si>
  <si>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</si>
  <si>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</si>
  <si>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</si>
  <si>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</si>
  <si>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</si>
  <si>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</si>
  <si>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</si>
  <si>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</si>
  <si>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</si>
  <si>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</si>
  <si>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</si>
  <si>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</si>
  <si>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</si>
  <si>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</si>
  <si>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</si>
  <si>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</si>
  <si>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</si>
  <si>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</si>
  <si>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</si>
  <si>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</si>
  <si>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</si>
  <si>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</si>
  <si>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</si>
  <si>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</si>
  <si>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</si>
  <si>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</si>
  <si>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</si>
  <si>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</si>
  <si>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</si>
  <si>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</si>
  <si>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</si>
  <si>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</si>
  <si>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</si>
  <si>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</si>
  <si>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</si>
  <si>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</si>
  <si>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</si>
  <si>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</si>
  <si>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</si>
  <si>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</si>
  <si>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</si>
  <si>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</si>
  <si>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</si>
  <si>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</si>
  <si>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</si>
  <si>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</si>
  <si>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</si>
  <si>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</si>
  <si>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</si>
  <si>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</si>
  <si>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</si>
  <si>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</si>
  <si>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</si>
  <si>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</si>
  <si>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</si>
  <si>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</si>
  <si>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</si>
  <si>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</si>
  <si>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</si>
  <si>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</si>
  <si>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</si>
  <si>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</si>
  <si>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</si>
  <si>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</si>
  <si>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</si>
  <si>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</si>
  <si>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</si>
  <si>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</si>
  <si>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</si>
  <si>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</si>
  <si>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</si>
  <si>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</si>
  <si>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</si>
  <si>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</si>
  <si>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</si>
  <si>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</si>
  <si>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</si>
  <si>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</si>
  <si>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</si>
  <si>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</si>
  <si>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</si>
  <si>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</si>
  <si>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</si>
  <si>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</si>
  <si>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</si>
  <si>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</si>
  <si>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</si>
  <si>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</si>
  <si>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</si>
  <si>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</si>
  <si>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</si>
  <si>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</si>
  <si>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</si>
  <si>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</si>
  <si>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</si>
  <si>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</si>
  <si>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</si>
  <si>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</si>
  <si>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</si>
  <si>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</si>
  <si>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</si>
  <si>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</si>
  <si>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</si>
  <si>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</si>
  <si>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</si>
  <si>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</si>
  <si>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</si>
  <si>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</si>
  <si>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</si>
  <si>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</si>
  <si>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</si>
  <si>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</si>
  <si>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</si>
  <si>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</si>
  <si>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</si>
  <si>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</si>
  <si>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</si>
  <si>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</si>
  <si>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</si>
  <si>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</si>
  <si>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</si>
  <si>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</si>
  <si>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</si>
  <si>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</si>
  <si>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</si>
  <si>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</si>
  <si>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</si>
  <si>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</si>
  <si>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</si>
  <si>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</si>
  <si>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</si>
  <si>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</si>
  <si>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</si>
  <si>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</si>
  <si>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</si>
  <si>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</si>
  <si>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</si>
  <si>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</si>
  <si>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</si>
  <si>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</si>
  <si>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</si>
  <si>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</si>
  <si>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</si>
  <si>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</si>
  <si>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</si>
  <si>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</si>
  <si>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</si>
  <si>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</si>
  <si>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</si>
  <si>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</si>
  <si>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</si>
  <si>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</si>
  <si>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</si>
  <si>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</si>
  <si>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</si>
  <si>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</si>
  <si>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</si>
  <si>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</si>
  <si>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</si>
  <si>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</si>
  <si>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</si>
  <si>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</si>
  <si>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</si>
  <si>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</si>
  <si>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</si>
  <si>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</si>
  <si>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</si>
  <si>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</si>
  <si>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</si>
  <si>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</si>
  <si>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</si>
  <si>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</si>
  <si>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</si>
  <si>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</si>
  <si>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</si>
  <si>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</si>
  <si>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</si>
  <si>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</si>
  <si>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</si>
  <si>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</si>
  <si>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</si>
  <si>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</si>
  <si>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</si>
  <si>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</si>
  <si>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</si>
  <si>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</si>
  <si>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</si>
  <si>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</si>
  <si>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</si>
  <si>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</si>
  <si>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</si>
  <si>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</si>
  <si>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</si>
  <si>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</si>
  <si>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</si>
  <si>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</si>
  <si>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</si>
  <si>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</si>
  <si>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</si>
  <si>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</si>
  <si>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</si>
  <si>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</si>
  <si>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</si>
  <si>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</si>
  <si>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</si>
  <si>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</si>
  <si>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</si>
  <si>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</si>
  <si>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</si>
  <si>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</si>
  <si>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</si>
  <si>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</si>
  <si>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</si>
  <si>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</si>
  <si>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</si>
  <si>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</si>
  <si>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</si>
  <si>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</si>
  <si>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</si>
  <si>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</si>
  <si>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</si>
  <si>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</si>
  <si>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</si>
  <si>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</si>
  <si>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</si>
  <si>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</si>
  <si>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</si>
  <si>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</si>
  <si>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</si>
  <si>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</si>
  <si>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</si>
  <si>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</si>
  <si>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</si>
  <si>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</si>
  <si>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</si>
  <si>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</si>
  <si>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</si>
  <si>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</si>
  <si>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</si>
  <si>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</si>
  <si>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</si>
  <si>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</si>
  <si>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</si>
  <si>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</si>
  <si>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</si>
  <si>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</si>
  <si>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</si>
  <si>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</si>
  <si>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</si>
  <si>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</si>
  <si>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</si>
  <si>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</si>
  <si>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</si>
  <si>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</si>
  <si>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</si>
  <si>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</si>
  <si>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</si>
  <si>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</si>
  <si>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</si>
  <si>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</si>
  <si>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</si>
  <si>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</si>
  <si>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</si>
  <si>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</si>
  <si>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</si>
  <si>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</si>
  <si>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</si>
  <si>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</si>
  <si>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</si>
  <si>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</si>
  <si>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</si>
  <si>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</si>
  <si>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</si>
  <si>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</si>
  <si>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</si>
  <si>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</si>
  <si>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</si>
  <si>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</si>
  <si>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</si>
  <si>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</si>
  <si>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</si>
  <si>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</si>
  <si>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</si>
  <si>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</si>
  <si>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</si>
  <si>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</si>
  <si>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</si>
  <si>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</si>
  <si>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</si>
  <si>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</si>
  <si>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</si>
  <si>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</si>
  <si>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</si>
  <si>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</si>
  <si>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</si>
  <si>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</si>
  <si>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</si>
  <si>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</si>
  <si>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</si>
  <si>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</si>
  <si>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</si>
  <si>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</si>
  <si>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</si>
  <si>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</si>
  <si>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</si>
  <si>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</si>
  <si>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</si>
  <si>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</si>
  <si>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</si>
  <si>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</si>
  <si>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</si>
  <si>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</si>
  <si>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</si>
  <si>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</si>
  <si>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</si>
  <si>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</si>
  <si>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</si>
  <si>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</si>
  <si>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</si>
  <si>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</si>
  <si>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</si>
  <si>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</si>
  <si>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</si>
  <si>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</si>
  <si>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</si>
  <si>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</si>
  <si>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</si>
  <si>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</si>
  <si>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</si>
  <si>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</si>
  <si>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</si>
  <si>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</si>
  <si>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</si>
  <si>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</si>
  <si>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</si>
  <si>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</si>
  <si>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</si>
  <si>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</si>
  <si>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</si>
  <si>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</si>
  <si>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</si>
  <si>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</si>
  <si>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</si>
  <si>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</si>
  <si>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</si>
  <si>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</si>
  <si>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</si>
  <si>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</si>
  <si>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</si>
  <si>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</si>
  <si>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</si>
  <si>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</si>
  <si>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</si>
  <si>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</si>
  <si>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</si>
  <si>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</si>
  <si>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</si>
  <si>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</si>
  <si>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</si>
  <si>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</si>
  <si>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</si>
  <si>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</si>
  <si>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</si>
  <si>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</si>
  <si>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</si>
  <si>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</si>
  <si>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</si>
  <si>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</si>
  <si>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</si>
  <si>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</si>
  <si>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</si>
  <si>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</si>
  <si>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</si>
  <si>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</si>
  <si>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</si>
  <si>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</si>
  <si>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</si>
  <si>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</si>
  <si>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</si>
  <si>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</si>
  <si>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</si>
  <si>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</si>
  <si>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</si>
  <si>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</si>
  <si>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</si>
  <si>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</si>
  <si>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</si>
  <si>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</si>
  <si>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</si>
  <si>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</si>
  <si>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</si>
  <si>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</si>
  <si>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</si>
  <si>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</si>
  <si>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</si>
  <si>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</si>
  <si>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</si>
  <si>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</si>
  <si>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</si>
  <si>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</si>
  <si>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</si>
  <si>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</si>
  <si>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</si>
  <si>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</si>
  <si>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</si>
  <si>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</si>
  <si>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</si>
  <si>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</si>
  <si>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</si>
  <si>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</si>
  <si>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</si>
  <si>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</si>
  <si>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</si>
  <si>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</si>
  <si>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</si>
  <si>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</si>
  <si>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</si>
  <si>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</si>
  <si>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</si>
  <si>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</si>
  <si>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</si>
  <si>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</si>
  <si>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</si>
  <si>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</si>
  <si>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</si>
  <si>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</si>
  <si>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</si>
  <si>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</si>
  <si>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</si>
  <si>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</si>
  <si>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</si>
  <si>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</si>
  <si>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</si>
  <si>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</si>
  <si>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</si>
  <si>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</si>
  <si>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</si>
  <si>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</si>
  <si>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</si>
  <si>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</si>
  <si>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</si>
  <si>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</si>
  <si>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</si>
  <si>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</si>
  <si>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</si>
  <si>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</si>
  <si>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</si>
  <si>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</si>
  <si>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</si>
  <si>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</si>
  <si>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</si>
  <si>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</si>
  <si>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</si>
  <si>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</si>
  <si>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</si>
  <si>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</si>
  <si>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</si>
  <si>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</si>
  <si>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</si>
  <si>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</si>
  <si>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</si>
  <si>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</si>
  <si>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</si>
  <si>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</si>
  <si>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</si>
  <si>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</si>
  <si>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</si>
  <si>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</si>
  <si>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</si>
  <si>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</si>
  <si>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</si>
  <si>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</si>
  <si>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</si>
  <si>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</si>
  <si>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</si>
  <si>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</si>
  <si>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</si>
  <si>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</si>
  <si>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</si>
  <si>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</si>
  <si>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</si>
  <si>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</si>
  <si>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</si>
  <si>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</si>
  <si>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</si>
  <si>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</si>
  <si>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</si>
  <si>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</si>
  <si>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</si>
  <si>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</si>
  <si>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</si>
  <si>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</si>
  <si>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</si>
  <si>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</si>
  <si>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</si>
  <si>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</si>
  <si>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</si>
  <si>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</si>
  <si>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</si>
  <si>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</si>
  <si>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</si>
  <si>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</si>
  <si>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</si>
  <si>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</si>
  <si>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</si>
  <si>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</si>
  <si>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</si>
  <si>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</si>
  <si>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</si>
  <si>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</si>
  <si>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</si>
  <si>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</si>
  <si>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</si>
  <si>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</si>
  <si>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</si>
  <si>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</si>
  <si>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</si>
  <si>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</si>
  <si>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</si>
  <si>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</si>
  <si>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</si>
  <si>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</si>
  <si>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</si>
  <si>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</si>
  <si>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</si>
  <si>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</si>
  <si>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</si>
  <si>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</si>
  <si>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</si>
  <si>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</si>
  <si>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</si>
  <si>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</si>
  <si>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</si>
  <si>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</si>
  <si>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</si>
  <si>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</si>
  <si>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</si>
  <si>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</si>
  <si>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</si>
  <si>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</si>
  <si>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</si>
  <si>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</si>
  <si>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</si>
  <si>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</si>
  <si>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</si>
  <si>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</si>
  <si>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</si>
  <si>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</si>
  <si>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</si>
  <si>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</si>
  <si>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</si>
  <si>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</si>
  <si>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</si>
  <si>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</si>
  <si>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</si>
  <si>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</si>
  <si>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</si>
  <si>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</si>
  <si>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</si>
  <si>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</si>
  <si>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</si>
  <si>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</si>
  <si>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</si>
  <si>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</si>
  <si>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</si>
  <si>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</si>
  <si>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</si>
  <si>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</si>
  <si>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</si>
  <si>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</si>
  <si>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</si>
  <si>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</si>
  <si>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</si>
  <si>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</si>
  <si>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</si>
  <si>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</si>
  <si>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</si>
  <si>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</si>
  <si>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</si>
  <si>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</si>
  <si>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</si>
  <si>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</si>
  <si>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</si>
  <si>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</si>
  <si>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</si>
  <si>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</si>
  <si>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</si>
  <si>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</si>
  <si>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</si>
  <si>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</si>
  <si>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</si>
  <si>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</si>
  <si>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</si>
  <si>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</si>
  <si>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</si>
  <si>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</si>
  <si>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</si>
  <si>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</si>
  <si>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</si>
  <si>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</si>
  <si>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</si>
  <si>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</si>
  <si>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</si>
  <si>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</si>
  <si>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</si>
  <si>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</si>
  <si>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</si>
  <si>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</si>
  <si>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</si>
  <si>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</si>
  <si>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</si>
  <si>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</si>
  <si>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</si>
  <si>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</si>
  <si>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</si>
  <si>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</si>
  <si>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</si>
  <si>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</si>
  <si>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</si>
  <si>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</si>
  <si>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</si>
  <si>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</si>
  <si>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</si>
  <si>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</si>
  <si>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</si>
  <si>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</si>
  <si>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</si>
  <si>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</si>
  <si>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</si>
  <si>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</si>
  <si>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</si>
  <si>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</si>
  <si>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</si>
  <si>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</si>
  <si>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</si>
  <si>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</si>
  <si>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</si>
  <si>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</si>
  <si>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</si>
  <si>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</si>
  <si>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</si>
  <si>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</si>
  <si>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</si>
  <si>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</si>
  <si>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</si>
  <si>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</si>
  <si>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</si>
  <si>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</si>
  <si>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</si>
  <si>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</si>
  <si>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</si>
  <si>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</si>
  <si>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</si>
  <si>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</si>
  <si>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</si>
  <si>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</si>
  <si>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</si>
  <si>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</si>
  <si>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</si>
  <si>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</si>
  <si>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</si>
  <si>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</si>
  <si>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</si>
  <si>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</si>
  <si>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</si>
  <si>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</si>
  <si>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</si>
  <si>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</si>
  <si>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</si>
  <si>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</si>
  <si>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</si>
  <si>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</si>
  <si>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</si>
  <si>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</si>
  <si>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</si>
  <si>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</si>
  <si>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</si>
  <si>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</si>
  <si>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</si>
  <si>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</si>
  <si>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</si>
  <si>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</si>
  <si>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</si>
  <si>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</si>
  <si>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</si>
  <si>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</si>
  <si>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</si>
  <si>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</si>
  <si>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</si>
  <si>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</si>
  <si>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</si>
  <si>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</si>
  <si>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</si>
  <si>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</si>
  <si>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</si>
  <si>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</si>
  <si>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</si>
  <si>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</si>
  <si>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</si>
  <si>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</si>
  <si>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</si>
  <si>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</si>
  <si>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</si>
  <si>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</si>
  <si>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</si>
  <si>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</si>
  <si>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</si>
  <si>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</si>
  <si>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</si>
  <si>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</si>
  <si>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</si>
  <si>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</si>
  <si>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</si>
  <si>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</si>
  <si>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</si>
  <si>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</si>
  <si>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</si>
  <si>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</si>
  <si>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</si>
  <si>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</si>
  <si>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</si>
  <si>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</si>
  <si>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</si>
  <si>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</si>
  <si>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</si>
  <si>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</si>
  <si>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</si>
  <si>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</si>
  <si>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</si>
  <si>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</si>
  <si>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</si>
  <si>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</si>
  <si>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</si>
  <si>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</si>
  <si>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</si>
  <si>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</si>
  <si>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</si>
  <si>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</si>
  <si>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</si>
  <si>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</si>
  <si>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</si>
  <si>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</si>
  <si>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</si>
  <si>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</si>
  <si>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</si>
  <si>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</si>
  <si>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</si>
  <si>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</si>
  <si>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</si>
  <si>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</si>
  <si>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</si>
  <si>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</si>
  <si>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</si>
  <si>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</si>
  <si>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</si>
  <si>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</si>
  <si>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</si>
  <si>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</si>
  <si>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</si>
  <si>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</si>
  <si>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</si>
  <si>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</si>
  <si>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</si>
  <si>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</si>
  <si>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</si>
  <si>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</si>
  <si>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</si>
  <si>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</si>
  <si>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</si>
  <si>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</si>
  <si>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</si>
  <si>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</si>
  <si>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</si>
  <si>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</si>
  <si>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</si>
  <si>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</si>
  <si>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</si>
  <si>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</si>
  <si>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</si>
  <si>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</si>
  <si>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</si>
  <si>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</si>
  <si>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</si>
  <si>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</si>
  <si>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</si>
  <si>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</si>
  <si>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</si>
  <si>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</si>
  <si>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</si>
  <si>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</si>
  <si>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</si>
  <si>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</si>
  <si>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</si>
  <si>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</si>
  <si>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</si>
  <si>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</si>
  <si>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</si>
  <si>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</si>
  <si>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</si>
  <si>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</si>
  <si>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</si>
  <si>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</si>
  <si>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</si>
  <si>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</si>
  <si>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</si>
  <si>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</si>
  <si>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</si>
  <si>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</si>
  <si>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</si>
  <si>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</si>
  <si>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</si>
  <si>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</si>
  <si>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</si>
  <si>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</si>
  <si>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</si>
  <si>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</si>
  <si>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</si>
  <si>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</si>
  <si>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</si>
  <si>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</si>
  <si>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</si>
  <si>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</si>
  <si>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</si>
  <si>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</si>
  <si>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</si>
  <si>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</si>
  <si>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</si>
  <si>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</si>
  <si>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</si>
  <si>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</si>
  <si>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</si>
  <si>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</si>
  <si>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</si>
  <si>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</si>
  <si>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</si>
  <si>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</si>
  <si>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</si>
  <si>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</si>
  <si>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</si>
  <si>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</si>
  <si>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</si>
  <si>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</si>
  <si>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</si>
  <si>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</si>
  <si>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</si>
  <si>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</si>
  <si>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</si>
  <si>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</si>
  <si>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</si>
  <si>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</si>
  <si>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</si>
  <si>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</si>
  <si>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</si>
  <si>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</si>
  <si>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</si>
  <si>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</si>
  <si>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</si>
  <si>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</si>
  <si>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</si>
  <si>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</si>
  <si>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</si>
  <si>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</si>
  <si>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</si>
  <si>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</si>
  <si>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</si>
  <si>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</si>
  <si>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</si>
  <si>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</si>
  <si>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</si>
  <si>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</si>
  <si>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</si>
  <si>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</si>
  <si>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</si>
  <si>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</si>
  <si>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</si>
  <si>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</si>
  <si>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</si>
  <si>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</si>
  <si>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</si>
  <si>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</si>
  <si>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</si>
  <si>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</si>
  <si>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</si>
  <si>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</si>
  <si>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</si>
  <si>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</si>
  <si>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</si>
  <si>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</si>
  <si>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</si>
  <si>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</si>
  <si>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</si>
  <si>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</si>
  <si>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</si>
  <si>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</si>
  <si>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</si>
  <si>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</si>
  <si>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</si>
  <si>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</si>
  <si>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</si>
  <si>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</si>
  <si>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</si>
  <si>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</si>
  <si>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</si>
  <si>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</si>
  <si>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</si>
  <si>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</si>
  <si>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</si>
  <si>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</si>
  <si>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</si>
  <si>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</si>
  <si>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</si>
  <si>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</si>
  <si>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</si>
  <si>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</si>
  <si>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</si>
  <si>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</si>
  <si>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</si>
  <si>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</si>
  <si>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</si>
  <si>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</si>
  <si>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</si>
  <si>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</si>
  <si>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</si>
  <si>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</si>
  <si>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</si>
  <si>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</si>
  <si>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</si>
  <si>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</si>
  <si>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</si>
  <si>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</si>
  <si>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</si>
  <si>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</si>
  <si>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</si>
  <si>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</si>
  <si>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</si>
  <si>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</si>
  <si>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</si>
  <si>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</si>
  <si>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</si>
  <si>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</si>
  <si>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</si>
  <si>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</si>
  <si>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</si>
  <si>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</si>
  <si>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</si>
  <si>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</si>
  <si>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</si>
  <si>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</si>
  <si>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</si>
  <si>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</si>
  <si>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</si>
  <si>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</si>
  <si>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</si>
  <si>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</si>
  <si>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</si>
  <si>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</si>
  <si>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</si>
  <si>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</si>
  <si>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</si>
  <si>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</si>
  <si>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</si>
  <si>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</si>
  <si>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</si>
  <si>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</si>
  <si>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</si>
  <si>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</si>
  <si>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</si>
  <si>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</si>
  <si>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</si>
  <si>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</si>
  <si>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</si>
  <si>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</si>
  <si>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</si>
  <si>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</si>
  <si>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</si>
  <si>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</si>
  <si>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</si>
  <si>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</si>
  <si>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</si>
  <si>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</si>
  <si>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</si>
  <si>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</si>
  <si>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</si>
  <si>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</si>
  <si>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</si>
  <si>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</si>
  <si>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</si>
  <si>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</si>
  <si>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</si>
  <si>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</si>
  <si>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</si>
  <si>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</si>
  <si>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</si>
  <si>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</si>
  <si>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</si>
  <si>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</si>
  <si>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</si>
  <si>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</si>
  <si>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</si>
  <si>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</si>
  <si>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</si>
  <si>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</si>
  <si>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</si>
  <si>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</si>
  <si>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</si>
  <si>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</si>
  <si>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</si>
  <si>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</si>
  <si>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</si>
  <si>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</si>
  <si>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</si>
  <si>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</si>
  <si>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</si>
  <si>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</si>
  <si>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</si>
  <si>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</si>
  <si>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</si>
  <si>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</si>
  <si>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</si>
  <si>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</si>
  <si>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</si>
  <si>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</si>
  <si>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</si>
  <si>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</si>
  <si>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</si>
  <si>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</si>
  <si>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</si>
  <si>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</si>
  <si>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</si>
  <si>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</si>
  <si>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</si>
  <si>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</si>
  <si>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</si>
  <si>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</si>
  <si>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</si>
  <si>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</si>
  <si>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</si>
  <si>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</si>
  <si>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</si>
  <si>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</si>
  <si>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</si>
  <si>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</si>
  <si>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</si>
  <si>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</si>
  <si>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</si>
  <si>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</si>
  <si>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</si>
  <si>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</si>
  <si>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</si>
  <si>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</si>
  <si>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</si>
  <si>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</si>
  <si>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</si>
  <si>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</si>
  <si>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</si>
  <si>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</si>
  <si>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</si>
  <si>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</si>
  <si>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</si>
  <si>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</si>
  <si>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</si>
  <si>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</si>
  <si>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</si>
  <si>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</si>
  <si>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</si>
  <si>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</si>
  <si>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</si>
  <si>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</si>
  <si>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</si>
  <si>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</si>
  <si>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</si>
  <si>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</si>
  <si>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</si>
  <si>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</si>
  <si>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</si>
  <si>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</si>
  <si>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</si>
  <si>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</si>
  <si>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</si>
  <si>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</si>
  <si>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</si>
  <si>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</si>
  <si>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</si>
  <si>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</si>
  <si>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</si>
  <si>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</si>
  <si>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</si>
  <si>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</si>
  <si>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</si>
  <si>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</si>
  <si>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</si>
  <si>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</si>
  <si>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</si>
  <si>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</si>
  <si>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</si>
  <si>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</si>
  <si>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</si>
  <si>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</si>
  <si>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</si>
  <si>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</si>
  <si>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</si>
  <si>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</si>
  <si>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</si>
  <si>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</si>
  <si>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</si>
  <si>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</si>
  <si>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</si>
  <si>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</si>
  <si>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</si>
  <si>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</si>
  <si>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</si>
  <si>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</si>
  <si>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</si>
  <si>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</si>
  <si>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</si>
  <si>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</si>
  <si>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</si>
  <si>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</si>
  <si>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</si>
  <si>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</si>
  <si>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</si>
  <si>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</si>
  <si>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</si>
  <si>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</si>
  <si>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</si>
  <si>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</si>
  <si>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</si>
  <si>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</si>
  <si>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</si>
  <si>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</si>
  <si>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</si>
  <si>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</si>
  <si>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</si>
  <si>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</si>
  <si>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</si>
  <si>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</si>
  <si>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</si>
  <si>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</si>
  <si>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</si>
  <si>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</si>
  <si>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</si>
  <si>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</si>
  <si>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</si>
  <si>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</si>
  <si>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</si>
  <si>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</si>
  <si>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</si>
  <si>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</si>
  <si>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</si>
  <si>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</si>
  <si>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</si>
  <si>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</si>
  <si>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</si>
  <si>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</si>
  <si>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</si>
  <si>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</si>
  <si>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</si>
  <si>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</si>
  <si>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</si>
  <si>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</si>
  <si>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</si>
  <si>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</si>
  <si>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</si>
  <si>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</si>
  <si>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</si>
  <si>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</si>
  <si>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</si>
  <si>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</si>
  <si>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</si>
  <si>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</si>
  <si>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</si>
  <si>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</si>
  <si>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</si>
  <si>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</si>
  <si>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</si>
  <si>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</si>
  <si>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</si>
  <si>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</si>
  <si>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</si>
  <si>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</si>
  <si>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</si>
  <si>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</si>
  <si>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</si>
  <si>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</si>
  <si>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</si>
  <si>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</si>
  <si>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</si>
  <si>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</si>
  <si>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</si>
  <si>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</si>
  <si>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</si>
  <si>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</si>
  <si>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</si>
  <si>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</si>
  <si>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</si>
  <si>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</si>
  <si>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</si>
  <si>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</si>
  <si>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</si>
  <si>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</si>
  <si>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</si>
  <si>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</si>
  <si>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</si>
  <si>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</si>
  <si>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</si>
  <si>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</si>
  <si>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</si>
  <si>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</si>
  <si>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</si>
  <si>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</si>
  <si>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</si>
  <si>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</si>
  <si>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</si>
  <si>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</si>
  <si>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</si>
  <si>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</si>
  <si>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</si>
  <si>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</si>
  <si>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</si>
  <si>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</si>
  <si>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</si>
  <si>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</si>
  <si>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</si>
  <si>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</si>
  <si>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</si>
  <si>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</si>
  <si>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</si>
  <si>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</si>
  <si>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</si>
  <si>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</si>
  <si>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</si>
  <si>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</si>
  <si>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</si>
  <si>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</si>
  <si>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</si>
  <si>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</si>
  <si>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</si>
  <si>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</si>
  <si>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</si>
  <si>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</si>
  <si>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</si>
  <si>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</si>
  <si>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</si>
  <si>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</si>
  <si>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</si>
  <si>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</si>
  <si>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</si>
  <si>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</si>
  <si>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</si>
  <si>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</si>
  <si>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</si>
  <si>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</si>
  <si>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</si>
  <si>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</si>
  <si>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</si>
  <si>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</si>
  <si>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</si>
  <si>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</si>
  <si>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</si>
  <si>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</si>
  <si>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</si>
  <si>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</si>
  <si>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</si>
  <si>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</si>
  <si>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</si>
  <si>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</si>
  <si>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</si>
  <si>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</si>
  <si>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</si>
  <si>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</si>
  <si>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</si>
  <si>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</si>
  <si>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</si>
  <si>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</si>
  <si>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</si>
  <si>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</si>
  <si>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</si>
  <si>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</si>
  <si>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</si>
  <si>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</si>
  <si>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</si>
  <si>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</si>
  <si>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</si>
  <si>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</si>
  <si>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</si>
  <si>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</si>
  <si>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</si>
  <si>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</si>
  <si>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</si>
  <si>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</si>
  <si>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</si>
  <si>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</si>
  <si>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</si>
  <si>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</si>
  <si>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</si>
  <si>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</si>
  <si>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</si>
  <si>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</si>
  <si>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</si>
  <si>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</si>
  <si>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</si>
  <si>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</si>
  <si>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</si>
  <si>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</si>
  <si>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</si>
  <si>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</si>
  <si>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</si>
  <si>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</si>
  <si>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</si>
  <si>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</si>
  <si>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</si>
  <si>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</si>
  <si>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</si>
  <si>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</si>
  <si>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</si>
  <si>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</si>
  <si>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</si>
  <si>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</si>
  <si>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</si>
  <si>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</si>
  <si>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</si>
  <si>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</si>
  <si>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</si>
  <si>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</si>
  <si>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</si>
  <si>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</si>
  <si>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</si>
  <si>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</si>
  <si>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</si>
  <si>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</si>
  <si>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</si>
  <si>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</si>
  <si>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</si>
  <si>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</si>
  <si>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</si>
  <si>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</si>
  <si>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</si>
  <si>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</si>
  <si>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</si>
  <si>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</si>
  <si>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</si>
  <si>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</si>
  <si>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</si>
  <si>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</si>
  <si>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</si>
  <si>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</si>
  <si>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</si>
  <si>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</si>
  <si>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</si>
  <si>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</si>
  <si>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</si>
  <si>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</si>
  <si>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</si>
  <si>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</si>
  <si>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</si>
  <si>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</si>
  <si>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</si>
  <si>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</si>
  <si>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</si>
  <si>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</si>
  <si>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</si>
  <si>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</si>
  <si>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</si>
  <si>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</si>
  <si>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</si>
  <si>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</si>
  <si>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</si>
  <si>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</si>
  <si>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</si>
  <si>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</si>
  <si>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</si>
  <si>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</si>
  <si>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</si>
  <si>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</si>
  <si>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</si>
  <si>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</si>
  <si>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</si>
  <si>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</si>
  <si>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</si>
  <si>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</si>
  <si>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</si>
  <si>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</si>
  <si>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</si>
  <si>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</si>
  <si>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</si>
  <si>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</si>
  <si>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</si>
  <si>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</si>
  <si>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</si>
  <si>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</si>
  <si>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</si>
  <si>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</si>
  <si>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</si>
  <si>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</si>
  <si>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</si>
  <si>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</si>
  <si>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</si>
  <si>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</si>
  <si>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</si>
  <si>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</si>
  <si>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</si>
  <si>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</si>
  <si>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</si>
  <si>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</si>
  <si>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</si>
  <si>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</si>
  <si>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</si>
  <si>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</si>
  <si>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</si>
  <si>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</si>
  <si>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</si>
  <si>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</si>
  <si>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</si>
  <si>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</si>
  <si>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</si>
  <si>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</si>
  <si>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</si>
  <si>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</si>
  <si>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</si>
  <si>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</si>
  <si>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</si>
  <si>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</si>
  <si>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</si>
  <si>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</si>
  <si>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</si>
  <si>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</si>
  <si>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</si>
  <si>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</si>
  <si>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</si>
  <si>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</si>
  <si>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</si>
  <si>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</si>
  <si>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</si>
  <si>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</si>
  <si>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</si>
  <si>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</si>
  <si>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</si>
  <si>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</si>
  <si>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</si>
  <si>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</si>
  <si>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</si>
  <si>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</si>
  <si>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</si>
  <si>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</si>
  <si>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</si>
  <si>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</si>
  <si>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</si>
  <si>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</si>
  <si>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</si>
  <si>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</si>
  <si>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</si>
  <si>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</si>
  <si>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</si>
  <si>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</si>
  <si>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</si>
  <si>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</si>
  <si>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</si>
  <si>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</si>
  <si>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</si>
  <si>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</si>
  <si>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</si>
  <si>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</si>
  <si>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</si>
  <si>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</si>
  <si>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</si>
  <si>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</si>
  <si>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</si>
  <si>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</si>
  <si>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</si>
  <si>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</si>
  <si>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</si>
  <si>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</si>
  <si>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</si>
  <si>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</si>
  <si>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</si>
  <si>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</si>
  <si>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</si>
  <si>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</si>
  <si>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</si>
  <si>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</si>
  <si>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</si>
  <si>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</si>
  <si>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</si>
  <si>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</si>
  <si>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</si>
  <si>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</si>
  <si>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</si>
  <si>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</si>
  <si>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</si>
  <si>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</si>
  <si>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</si>
  <si>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</si>
  <si>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</si>
  <si>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</si>
  <si>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</si>
  <si>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</si>
  <si>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</si>
  <si>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</si>
  <si>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</si>
  <si>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</si>
  <si>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</si>
  <si>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</si>
  <si>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</si>
  <si>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</si>
  <si>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</si>
  <si>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</si>
  <si>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</si>
  <si>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</si>
  <si>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</si>
  <si>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</si>
  <si>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</si>
  <si>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</si>
  <si>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</si>
  <si>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</si>
  <si>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</si>
  <si>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</si>
  <si>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</si>
  <si>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</si>
  <si>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</si>
  <si>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</si>
  <si>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</si>
  <si>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</si>
  <si>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</si>
  <si>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</si>
  <si>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</si>
  <si>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</si>
  <si>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</si>
  <si>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</si>
  <si>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</si>
  <si>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</si>
  <si>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</si>
  <si>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</si>
  <si>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</si>
  <si>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</si>
  <si>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</si>
  <si>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</si>
  <si>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</si>
  <si>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</si>
  <si>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</si>
  <si>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</si>
  <si>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</si>
  <si>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</si>
  <si>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</si>
  <si>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</si>
  <si>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</si>
  <si>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</si>
  <si>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</si>
  <si>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</si>
  <si>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</si>
  <si>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</si>
  <si>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</si>
  <si>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</si>
  <si>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</si>
  <si>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</si>
  <si>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</si>
  <si>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</si>
  <si>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</si>
  <si>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</si>
  <si>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</si>
  <si>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</si>
  <si>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</si>
  <si>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</si>
  <si>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</si>
  <si>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</si>
  <si>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</si>
  <si>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</si>
  <si>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</si>
  <si>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</si>
  <si>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</si>
  <si>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</si>
  <si>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</si>
  <si>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</si>
  <si>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</si>
  <si>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</si>
  <si>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</si>
  <si>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</si>
  <si>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</si>
  <si>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</si>
  <si>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</si>
  <si>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</si>
  <si>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</si>
  <si>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</si>
  <si>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</si>
  <si>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</si>
  <si>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</si>
  <si>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</si>
  <si>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</si>
  <si>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</si>
  <si>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</si>
  <si>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</si>
  <si>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</si>
  <si>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</si>
  <si>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</si>
  <si>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</si>
  <si>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</si>
  <si>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</si>
  <si>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</si>
  <si>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</si>
  <si>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</si>
  <si>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</si>
  <si>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</si>
  <si>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</si>
  <si>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</si>
  <si>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</si>
  <si>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</si>
  <si>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</si>
  <si>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</si>
  <si>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</si>
  <si>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</si>
  <si>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</si>
  <si>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</si>
  <si>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</si>
  <si>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</si>
  <si>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</si>
  <si>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</si>
  <si>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</si>
  <si>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</si>
  <si>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</si>
  <si>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</si>
  <si>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</si>
  <si>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</si>
  <si>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</si>
  <si>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</si>
  <si>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</si>
  <si>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</si>
  <si>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</si>
  <si>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</si>
  <si>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</si>
  <si>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</si>
  <si>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</si>
  <si>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</si>
  <si>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</si>
  <si>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</si>
  <si>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</si>
  <si>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</si>
  <si>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</si>
  <si>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</si>
  <si>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</si>
  <si>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</si>
  <si>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</si>
  <si>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</si>
  <si>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</si>
  <si>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</si>
  <si>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</si>
  <si>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</si>
  <si>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</si>
  <si>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</si>
  <si>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</si>
  <si>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</si>
  <si>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</si>
  <si>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</si>
  <si>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</si>
  <si>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</si>
  <si>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</si>
  <si>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</si>
  <si>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</si>
  <si>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</si>
  <si>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</si>
  <si>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</si>
  <si>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</si>
  <si>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</si>
  <si>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</si>
  <si>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</si>
  <si>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</si>
  <si>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</si>
  <si>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</si>
  <si>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</si>
  <si>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</si>
  <si>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</si>
  <si>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</si>
  <si>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</si>
  <si>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</si>
  <si>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</si>
  <si>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</si>
  <si>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</si>
  <si>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</si>
  <si>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</si>
  <si>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</si>
  <si>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</si>
  <si>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</si>
  <si>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</si>
  <si>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</si>
  <si>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</si>
  <si>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</si>
  <si>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</si>
  <si>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</si>
  <si>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</si>
  <si>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</si>
  <si>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</si>
  <si>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</si>
  <si>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</si>
  <si>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</si>
  <si>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</si>
  <si>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</si>
  <si>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</si>
  <si>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</si>
  <si>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</si>
  <si>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</si>
  <si>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</si>
  <si>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</si>
  <si>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</si>
  <si>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</si>
  <si>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</si>
  <si>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</si>
  <si>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</si>
  <si>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</si>
  <si>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</si>
  <si>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</si>
  <si>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</si>
  <si>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</si>
  <si>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</si>
  <si>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</si>
  <si>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</si>
  <si>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</si>
  <si>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</si>
  <si>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</si>
  <si>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</si>
  <si>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</si>
  <si>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</si>
  <si>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</si>
  <si>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</si>
  <si>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</si>
  <si>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</si>
  <si>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</si>
  <si>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</si>
  <si>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</si>
  <si>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</si>
  <si>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</si>
  <si>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</si>
  <si>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</si>
  <si>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</si>
  <si>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</si>
  <si>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</si>
  <si>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</si>
  <si>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</si>
  <si>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</si>
  <si>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</si>
  <si>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</si>
  <si>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</si>
  <si>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</si>
  <si>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</si>
  <si>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</si>
  <si>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</si>
  <si>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</si>
  <si>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</si>
  <si>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</si>
  <si>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</si>
  <si>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</si>
  <si>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</si>
  <si>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</si>
  <si>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</si>
  <si>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</si>
  <si>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</si>
  <si>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</si>
  <si>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</si>
  <si>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</si>
  <si>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</si>
  <si>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</si>
  <si>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</si>
  <si>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</si>
  <si>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</si>
  <si>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</si>
  <si>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</si>
  <si>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</si>
  <si>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</si>
  <si>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</si>
  <si>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</si>
  <si>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</si>
  <si>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</si>
  <si>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</si>
  <si>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</si>
  <si>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</si>
  <si>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</si>
  <si>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</si>
  <si>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</si>
  <si>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</si>
  <si>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</si>
  <si>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</si>
  <si>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</si>
  <si>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</si>
  <si>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</si>
  <si>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</si>
  <si>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</si>
  <si>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</si>
  <si>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</si>
  <si>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</si>
  <si>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</si>
  <si>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</si>
  <si>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</si>
  <si>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</si>
  <si>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</si>
  <si>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</si>
  <si>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</si>
  <si>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</si>
  <si>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</si>
  <si>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</si>
  <si>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</si>
  <si>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</si>
  <si>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</si>
  <si>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</si>
  <si>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</si>
  <si>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</si>
  <si>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</si>
  <si>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</si>
  <si>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</si>
  <si>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</si>
  <si>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</si>
  <si>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</si>
  <si>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</si>
  <si>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</si>
  <si>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</si>
  <si>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</si>
  <si>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</si>
  <si>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</si>
  <si>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</si>
  <si>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</si>
  <si>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</si>
  <si>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</si>
  <si>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</si>
  <si>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</si>
  <si>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</si>
  <si>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</si>
  <si>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</si>
  <si>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</si>
  <si>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</si>
  <si>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</si>
  <si>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</si>
  <si>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</si>
  <si>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</si>
  <si>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</si>
  <si>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</si>
  <si>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</si>
  <si>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</si>
  <si>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</si>
  <si>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</si>
  <si>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</si>
  <si>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</si>
  <si>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</si>
  <si>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</si>
  <si>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</si>
  <si>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</si>
  <si>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</si>
  <si>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</si>
  <si>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</si>
  <si>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</si>
  <si>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</si>
  <si>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</si>
  <si>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</si>
  <si>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</si>
  <si>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</si>
  <si>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</si>
  <si>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</si>
  <si>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</si>
  <si>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</si>
  <si>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</si>
  <si>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</si>
  <si>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</si>
  <si>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</si>
  <si>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</si>
  <si>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</si>
  <si>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</si>
  <si>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</si>
  <si>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</si>
  <si>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</si>
  <si>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</si>
  <si>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</si>
  <si>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</si>
  <si>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</si>
  <si>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</si>
  <si>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</si>
  <si>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</si>
  <si>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</si>
  <si>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</si>
  <si>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</si>
  <si>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</si>
  <si>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</si>
  <si>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</si>
  <si>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</si>
  <si>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</si>
  <si>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</si>
  <si>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</si>
  <si>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</si>
  <si>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</si>
  <si>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</si>
  <si>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</si>
  <si>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</si>
  <si>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</si>
  <si>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</si>
  <si>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</si>
  <si>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</si>
  <si>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</si>
  <si>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</si>
  <si>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</si>
  <si>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</si>
  <si>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</si>
  <si>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</si>
  <si>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</si>
  <si>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</si>
  <si>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</si>
  <si>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</si>
  <si>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</si>
  <si>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</si>
  <si>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</si>
  <si>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</si>
  <si>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</si>
  <si>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</si>
  <si>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</si>
  <si>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</si>
  <si>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</si>
  <si>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</si>
  <si>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</si>
  <si>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</si>
  <si>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</si>
  <si>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</si>
  <si>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</si>
  <si>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</si>
  <si>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</si>
  <si>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</si>
  <si>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</si>
  <si>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</si>
  <si>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</si>
  <si>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</si>
  <si>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</si>
  <si>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</si>
  <si>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</si>
  <si>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</si>
  <si>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</si>
  <si>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</si>
  <si>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</si>
  <si>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</si>
  <si>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</si>
  <si>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</si>
  <si>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</si>
  <si>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</si>
  <si>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</si>
  <si>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</si>
  <si>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</si>
  <si>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</si>
  <si>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</si>
  <si>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</si>
  <si>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</si>
  <si>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</si>
  <si>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</si>
  <si>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</si>
  <si>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</si>
  <si>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</si>
  <si>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</si>
  <si>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</si>
  <si>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</si>
  <si>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</si>
  <si>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</si>
  <si>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</si>
  <si>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</si>
  <si>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</si>
  <si>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</si>
  <si>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</si>
  <si>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</si>
  <si>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</si>
  <si>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</si>
  <si>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</si>
  <si>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</si>
  <si>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</si>
  <si>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</si>
  <si>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</si>
  <si>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</si>
  <si>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</si>
  <si>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</si>
  <si>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</si>
  <si>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</si>
  <si>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</si>
  <si>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</si>
  <si>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</si>
  <si>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</si>
  <si>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</si>
  <si>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</si>
  <si>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</si>
  <si>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</si>
  <si>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</si>
  <si>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</si>
  <si>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</si>
  <si>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</si>
  <si>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</si>
  <si>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</si>
  <si>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</si>
  <si>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</si>
  <si>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</si>
  <si>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</si>
  <si>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</si>
  <si>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</si>
  <si>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</si>
  <si>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</si>
  <si>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</si>
  <si>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</si>
  <si>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</si>
  <si>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</si>
  <si>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</si>
  <si>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</si>
  <si>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</si>
  <si>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</si>
  <si>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</si>
  <si>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</si>
  <si>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</si>
  <si>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</si>
  <si>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</si>
  <si>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</si>
  <si>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</si>
  <si>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</si>
  <si>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</si>
  <si>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</si>
  <si>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</si>
  <si>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</si>
  <si>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</si>
  <si>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</si>
  <si>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</si>
  <si>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</si>
  <si>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</si>
  <si>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</si>
  <si>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</si>
  <si>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</si>
  <si>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</si>
  <si>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</si>
  <si>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</si>
  <si>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</si>
  <si>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</si>
  <si>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</si>
  <si>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</si>
  <si>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</si>
  <si>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</si>
  <si>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</si>
  <si>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</si>
  <si>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</si>
  <si>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</si>
  <si>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</si>
  <si>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</si>
  <si>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</si>
  <si>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</si>
  <si>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</si>
  <si>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</si>
  <si>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</si>
  <si>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</si>
  <si>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</si>
  <si>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</si>
  <si>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</si>
  <si>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</si>
  <si>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</si>
  <si>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</si>
  <si>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</si>
  <si>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</si>
  <si>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</si>
  <si>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</si>
  <si>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</si>
  <si>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</si>
  <si>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</si>
  <si>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</si>
  <si>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</si>
  <si>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</si>
  <si>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</si>
  <si>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</si>
  <si>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</si>
  <si>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</si>
  <si>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</si>
  <si>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</si>
  <si>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</si>
  <si>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</si>
  <si>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</si>
  <si>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</si>
  <si>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</si>
  <si>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</si>
  <si>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</si>
  <si>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</si>
  <si>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</si>
  <si>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</si>
  <si>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</si>
  <si>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</si>
  <si>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</si>
  <si>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</si>
  <si>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</si>
  <si>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</si>
  <si>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</si>
  <si>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</si>
  <si>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</si>
  <si>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</si>
  <si>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</si>
  <si>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</si>
  <si>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</si>
  <si>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</si>
  <si>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</si>
  <si>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</si>
  <si>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</si>
  <si>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</si>
  <si>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</si>
  <si>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</si>
  <si>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</si>
  <si>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</si>
  <si>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</si>
  <si>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</si>
  <si>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</si>
  <si>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</si>
  <si>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</si>
  <si>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</si>
  <si>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</si>
  <si>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</si>
  <si>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</si>
  <si>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</si>
  <si>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</si>
  <si>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</si>
  <si>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</si>
  <si>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</si>
  <si>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</si>
  <si>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</si>
  <si>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</si>
  <si>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</si>
  <si>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</si>
  <si>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</si>
  <si>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</si>
  <si>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</si>
  <si>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</si>
  <si>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</si>
  <si>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</si>
  <si>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</si>
  <si>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</si>
  <si>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</si>
  <si>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</si>
  <si>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</si>
  <si>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</si>
  <si>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</si>
  <si>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</si>
  <si>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</si>
  <si>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</si>
  <si>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</si>
  <si>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</si>
  <si>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</si>
  <si>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</si>
  <si>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</si>
  <si>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</si>
  <si>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</si>
  <si>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</si>
  <si>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</si>
  <si>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</si>
  <si>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</si>
  <si>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</si>
  <si>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</si>
  <si>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</si>
  <si>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</si>
  <si>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</si>
  <si>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</si>
  <si>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</si>
  <si>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</si>
  <si>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</si>
  <si>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</si>
  <si>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</si>
  <si>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</si>
  <si>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</si>
  <si>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</si>
  <si>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</si>
  <si>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</si>
  <si>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</si>
  <si>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</si>
  <si>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</si>
  <si>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</si>
  <si>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</si>
  <si>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</si>
  <si>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</si>
  <si>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</si>
  <si>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</si>
  <si>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</si>
  <si>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</si>
  <si>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</si>
  <si>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</si>
  <si>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</si>
  <si>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</si>
  <si>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</si>
  <si>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</si>
  <si>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</si>
  <si>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</si>
  <si>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</si>
  <si>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</si>
  <si>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</si>
  <si>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</si>
  <si>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</si>
  <si>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</si>
  <si>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</si>
  <si>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</si>
  <si>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</si>
  <si>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</si>
  <si>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</si>
  <si>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</si>
  <si>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</si>
  <si>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</si>
  <si>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</si>
  <si>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</si>
  <si>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</si>
  <si>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</si>
  <si>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</si>
  <si>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</si>
  <si>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</si>
  <si>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</si>
  <si>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</si>
  <si>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</si>
  <si>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</si>
  <si>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</si>
  <si>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</si>
  <si>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</si>
  <si>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</si>
  <si>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</si>
  <si>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</si>
  <si>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</si>
  <si>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</si>
  <si>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</si>
  <si>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</si>
  <si>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</si>
  <si>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</si>
  <si>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</si>
  <si>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</si>
  <si>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</si>
  <si>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</si>
  <si>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</si>
  <si>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</si>
  <si>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</si>
  <si>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</si>
  <si>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</si>
  <si>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</si>
  <si>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</si>
  <si>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</si>
  <si>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</si>
  <si>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</si>
  <si>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</si>
  <si>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</si>
  <si>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</si>
  <si>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</si>
  <si>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</si>
  <si>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</si>
  <si>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</si>
  <si>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</si>
  <si>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</si>
  <si>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</si>
  <si>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</si>
  <si>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</si>
  <si>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</si>
  <si>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</si>
  <si>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</si>
  <si>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</si>
  <si>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</si>
  <si>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</si>
  <si>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</si>
  <si>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</si>
  <si>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</si>
  <si>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</si>
  <si>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</si>
  <si>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</si>
  <si>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</si>
  <si>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</si>
  <si>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</si>
  <si>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</si>
  <si>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</si>
  <si>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</si>
  <si>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</si>
  <si>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</si>
  <si>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</si>
  <si>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</si>
  <si>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</si>
  <si>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</si>
  <si>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</si>
  <si>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</si>
  <si>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</si>
  <si>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</si>
  <si>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</si>
  <si>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</si>
  <si>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</si>
  <si>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</si>
  <si>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</si>
  <si>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</si>
  <si>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</si>
  <si>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</si>
  <si>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</si>
  <si>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</si>
  <si>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</si>
  <si>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</si>
  <si>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</si>
  <si>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</si>
  <si>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</si>
  <si>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</si>
  <si>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</si>
  <si>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</si>
  <si>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</si>
  <si>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</si>
  <si>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</si>
  <si>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</si>
  <si>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</si>
  <si>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</si>
  <si>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</si>
  <si>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</si>
  <si>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</si>
  <si>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</si>
  <si>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</si>
  <si>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</si>
  <si>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</si>
  <si>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</si>
  <si>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</si>
  <si>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</si>
  <si>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</si>
  <si>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</si>
  <si>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</si>
  <si>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</si>
  <si>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</si>
  <si>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</si>
  <si>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</si>
  <si>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</si>
  <si>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</si>
  <si>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</si>
  <si>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</si>
  <si>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</si>
  <si>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</si>
  <si>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</si>
  <si>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</si>
  <si>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</si>
  <si>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</si>
  <si>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</si>
  <si>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</si>
  <si>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</si>
  <si>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</si>
  <si>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</si>
  <si>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</si>
  <si>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</si>
  <si>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</si>
  <si>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</si>
  <si>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</si>
  <si>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</si>
  <si>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</si>
  <si>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</si>
  <si>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</si>
  <si>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</si>
  <si>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</si>
  <si>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</si>
  <si>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</si>
  <si>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</si>
  <si>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</si>
  <si>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</si>
  <si>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</si>
  <si>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</si>
  <si>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</si>
  <si>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</si>
  <si>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</si>
  <si>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</si>
  <si>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</si>
  <si>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</si>
  <si>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</si>
  <si>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</si>
  <si>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</si>
  <si>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</si>
  <si>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</si>
  <si>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</si>
  <si>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</si>
  <si>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</si>
  <si>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</si>
  <si>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</si>
  <si>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</si>
  <si>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</si>
  <si>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</si>
  <si>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</si>
  <si>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</si>
  <si>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</si>
  <si>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</si>
  <si>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</si>
  <si>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</si>
  <si>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</si>
  <si>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</si>
  <si>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</si>
  <si>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</si>
  <si>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</si>
  <si>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</si>
  <si>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</si>
  <si>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</si>
  <si>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</si>
  <si>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</si>
  <si>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</si>
  <si>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</si>
  <si>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</si>
  <si>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</si>
  <si>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</si>
  <si>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</si>
  <si>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</si>
  <si>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</si>
  <si>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</si>
  <si>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</si>
  <si>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</si>
  <si>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</si>
  <si>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</si>
  <si>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</si>
  <si>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</si>
  <si>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</si>
  <si>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</si>
  <si>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</si>
  <si>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</si>
  <si>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</si>
  <si>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</si>
  <si>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</si>
  <si>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</si>
  <si>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</si>
  <si>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</si>
  <si>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</si>
  <si>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</si>
  <si>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</si>
  <si>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</si>
  <si>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</si>
  <si>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</si>
  <si>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</si>
  <si>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</si>
  <si>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</si>
  <si>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</si>
  <si>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</si>
  <si>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</si>
  <si>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</si>
  <si>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</si>
  <si>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</si>
  <si>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</si>
  <si>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</si>
  <si>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</si>
  <si>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</si>
  <si>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</si>
  <si>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</si>
  <si>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</si>
  <si>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</si>
  <si>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</si>
  <si>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</si>
  <si>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</si>
  <si>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</si>
  <si>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</si>
  <si>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</si>
  <si>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</si>
  <si>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</si>
  <si>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</si>
  <si>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</si>
  <si>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</si>
  <si>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</si>
  <si>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</si>
  <si>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</si>
  <si>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</si>
  <si>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</si>
  <si>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</si>
  <si>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</si>
  <si>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</si>
  <si>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</si>
  <si>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</si>
  <si>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</si>
  <si>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</si>
  <si>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</si>
  <si>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</si>
  <si>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</si>
  <si>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</si>
  <si>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</si>
  <si>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</si>
  <si>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</si>
  <si>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</si>
  <si>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</si>
  <si>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</si>
  <si>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</si>
  <si>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</si>
  <si>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</si>
  <si>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</si>
  <si>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</si>
  <si>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</si>
  <si>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</si>
  <si>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</si>
  <si>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</si>
  <si>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</si>
  <si>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</si>
  <si>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</si>
  <si>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</si>
  <si>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</si>
  <si>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</si>
  <si>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</si>
  <si>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</si>
  <si>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</si>
  <si>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</si>
  <si>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</si>
  <si>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</si>
  <si>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</si>
  <si>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</si>
  <si>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</si>
  <si>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</si>
  <si>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</si>
  <si>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</si>
  <si>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</si>
  <si>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</si>
  <si>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</si>
  <si>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</si>
  <si>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</si>
  <si>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</si>
  <si>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</si>
  <si>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</si>
  <si>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</si>
  <si>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</si>
  <si>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</si>
  <si>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</si>
  <si>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</si>
  <si>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</si>
  <si>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</si>
  <si>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</si>
  <si>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</si>
  <si>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</si>
  <si>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</si>
  <si>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</si>
  <si>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</si>
  <si>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</si>
  <si>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</si>
  <si>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</si>
  <si>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</si>
  <si>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</si>
  <si>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</si>
  <si>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</si>
  <si>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</si>
  <si>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</si>
  <si>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</si>
  <si>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</si>
  <si>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</si>
  <si>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</si>
  <si>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</si>
  <si>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</si>
  <si>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</si>
  <si>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</si>
  <si>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</si>
  <si>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</si>
  <si>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</si>
  <si>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</si>
  <si>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</si>
  <si>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</si>
  <si>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</si>
  <si>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</si>
  <si>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</si>
  <si>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</si>
  <si>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</si>
  <si>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</si>
  <si>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</si>
  <si>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</si>
  <si>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</si>
  <si>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</si>
  <si>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</si>
  <si>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</si>
  <si>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</si>
  <si>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</si>
  <si>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</si>
  <si>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</si>
  <si>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</si>
  <si>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</si>
  <si>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</si>
  <si>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</si>
  <si>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</si>
  <si>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</si>
  <si>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</si>
  <si>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</si>
  <si>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</si>
  <si>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</si>
  <si>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</si>
  <si>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</si>
  <si>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</si>
  <si>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</si>
  <si>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</si>
  <si>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</si>
  <si>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</si>
  <si>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</si>
  <si>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</si>
  <si>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</si>
  <si>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</si>
  <si>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</si>
  <si>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</si>
  <si>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</si>
  <si>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</si>
  <si>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</si>
  <si>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</si>
  <si>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</si>
  <si>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</si>
  <si>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</si>
  <si>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</si>
  <si>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</si>
  <si>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</si>
  <si>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</si>
  <si>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</si>
  <si>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</si>
  <si>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</si>
  <si>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</si>
  <si>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</si>
  <si>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</si>
  <si>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</si>
  <si>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</si>
  <si>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</si>
  <si>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</si>
  <si>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</si>
  <si>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</si>
  <si>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</si>
  <si>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</si>
  <si>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</si>
  <si>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</si>
  <si>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</si>
  <si>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</si>
  <si>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</si>
  <si>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</si>
  <si>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</si>
  <si>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</si>
  <si>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</si>
  <si>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</si>
  <si>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</si>
  <si>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</si>
  <si>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</si>
  <si>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</si>
  <si>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</si>
  <si>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</si>
  <si>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</si>
  <si>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</si>
  <si>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</si>
  <si>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</si>
  <si>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</si>
  <si>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</si>
  <si>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</si>
  <si>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</si>
  <si>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</si>
  <si>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</si>
  <si>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</si>
  <si>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</si>
  <si>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</si>
  <si>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</si>
  <si>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</si>
  <si>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</si>
  <si>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</si>
  <si>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</si>
  <si>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</si>
  <si>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</si>
  <si>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</si>
  <si>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</si>
  <si>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</si>
  <si>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</si>
  <si>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</si>
  <si>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</si>
  <si>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</si>
  <si>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</si>
  <si>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</si>
  <si>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</si>
  <si>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</si>
  <si>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</si>
  <si>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</si>
  <si>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</si>
  <si>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</si>
  <si>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</si>
  <si>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</si>
  <si>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</si>
  <si>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</si>
  <si>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</si>
  <si>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</si>
  <si>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</si>
  <si>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</si>
  <si>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</si>
  <si>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</si>
  <si>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</si>
  <si>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</si>
  <si>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</si>
  <si>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</si>
  <si>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</si>
  <si>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</si>
  <si>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</si>
  <si>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</si>
  <si>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</si>
  <si>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</si>
  <si>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</si>
  <si>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</si>
  <si>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</si>
  <si>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</si>
  <si>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</si>
  <si>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</si>
  <si>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</si>
  <si>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</si>
  <si>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</si>
  <si>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</si>
  <si>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</si>
  <si>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</si>
  <si>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</si>
  <si>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</si>
  <si>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</si>
  <si>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</si>
  <si>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</si>
  <si>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</si>
  <si>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</si>
  <si>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</si>
  <si>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</si>
  <si>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</si>
  <si>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</si>
  <si>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</si>
  <si>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</si>
  <si>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</si>
  <si>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</si>
  <si>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</si>
  <si>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</si>
  <si>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</si>
  <si>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</si>
  <si>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</si>
  <si>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</si>
  <si>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</si>
  <si>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</si>
  <si>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</si>
  <si>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</si>
  <si>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</si>
  <si>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</si>
  <si>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</si>
  <si>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</si>
  <si>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</si>
  <si>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</si>
  <si>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</si>
  <si>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</si>
  <si>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</si>
  <si>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</si>
  <si>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</si>
  <si>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</si>
  <si>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</si>
  <si>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</si>
  <si>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</si>
  <si>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</si>
  <si>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</si>
  <si>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</si>
  <si>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</si>
  <si>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</si>
  <si>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</si>
  <si>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</si>
  <si>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</si>
  <si>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</si>
  <si>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</si>
  <si>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</si>
  <si>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</si>
  <si>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</si>
  <si>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</si>
  <si>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</si>
  <si>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</si>
  <si>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</si>
  <si>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</si>
  <si>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</si>
  <si>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</si>
  <si>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</si>
  <si>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</si>
  <si>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</si>
  <si>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</si>
  <si>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</si>
  <si>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</si>
  <si>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</si>
  <si>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</si>
  <si>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</si>
  <si>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</si>
  <si>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</si>
  <si>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</si>
  <si>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</si>
  <si>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</si>
  <si>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</si>
  <si>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</si>
  <si>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</si>
  <si>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</si>
  <si>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</si>
  <si>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</si>
  <si>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</si>
  <si>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</si>
  <si>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</si>
  <si>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</si>
  <si>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</si>
  <si>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</si>
  <si>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</si>
  <si>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</si>
  <si>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</si>
  <si>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</si>
  <si>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</si>
  <si>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</si>
  <si>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</si>
  <si>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</si>
  <si>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</si>
  <si>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</si>
  <si>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</si>
  <si>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</si>
  <si>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</si>
  <si>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</si>
  <si>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</si>
  <si>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</si>
  <si>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</si>
  <si>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</si>
  <si>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</si>
  <si>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</si>
  <si>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</si>
  <si>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</si>
  <si>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</si>
  <si>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</si>
  <si>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</si>
  <si>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</si>
  <si>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</si>
  <si>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</si>
  <si>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</si>
  <si>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</si>
  <si>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</si>
  <si>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</si>
  <si>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</si>
  <si>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</si>
  <si>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</si>
  <si>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</si>
  <si>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</si>
  <si>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</si>
  <si>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</si>
  <si>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</si>
  <si>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</si>
  <si>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</si>
  <si>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</si>
  <si>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</si>
  <si>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</si>
  <si>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</si>
  <si>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</si>
  <si>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</si>
  <si>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</si>
  <si>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</si>
  <si>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</si>
  <si>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</si>
  <si>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</si>
  <si>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</si>
  <si>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</si>
  <si>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</si>
  <si>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</si>
  <si>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</si>
  <si>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</si>
  <si>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</si>
  <si>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</si>
  <si>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</si>
  <si>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</si>
  <si>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</si>
  <si>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</si>
  <si>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</si>
  <si>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</si>
  <si>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</si>
  <si>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</si>
  <si>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</si>
  <si>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</si>
  <si>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</si>
  <si>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</si>
  <si>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</si>
  <si>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</si>
  <si>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</si>
  <si>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</si>
  <si>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</si>
  <si>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</si>
  <si>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</si>
  <si>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</si>
  <si>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</si>
  <si>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</si>
  <si>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</si>
  <si>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</si>
  <si>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</si>
  <si>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</si>
  <si>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</si>
  <si>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</si>
  <si>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</si>
  <si>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</si>
  <si>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</si>
  <si>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</si>
  <si>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</si>
  <si>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</si>
  <si>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</si>
  <si>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</si>
  <si>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</si>
  <si>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</si>
  <si>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</si>
  <si>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</si>
  <si>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</si>
  <si>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</si>
  <si>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</si>
  <si>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</si>
  <si>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</si>
  <si>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</si>
  <si>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</si>
  <si>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</si>
  <si>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</si>
  <si>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</si>
  <si>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</si>
  <si>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</si>
  <si>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</si>
  <si>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</si>
  <si>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</si>
  <si>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</si>
  <si>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</si>
  <si>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</si>
  <si>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</si>
  <si>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</si>
  <si>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</si>
  <si>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</si>
  <si>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</si>
  <si>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</si>
  <si>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</si>
  <si>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</si>
  <si>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</si>
  <si>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</si>
  <si>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</si>
  <si>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</si>
  <si>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</si>
  <si>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</si>
  <si>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</si>
  <si>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</si>
  <si>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</si>
  <si>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</si>
  <si>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</si>
  <si>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</si>
  <si>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</si>
  <si>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</si>
  <si>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</si>
  <si>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</si>
  <si>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</si>
  <si>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</si>
  <si>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</si>
  <si>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</si>
  <si>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</si>
  <si>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</si>
  <si>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</si>
  <si>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</si>
  <si>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</si>
  <si>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</si>
  <si>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</si>
  <si>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</si>
  <si>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</si>
  <si>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</si>
  <si>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</si>
  <si>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</si>
  <si>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</si>
  <si>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</si>
  <si>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</si>
  <si>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</si>
  <si>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</si>
  <si>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</si>
  <si>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</si>
  <si>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</si>
  <si>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</si>
  <si>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</si>
  <si>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</si>
  <si>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</si>
  <si>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</si>
  <si>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</si>
  <si>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</si>
  <si>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</si>
  <si>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</si>
  <si>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</si>
  <si>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</si>
  <si>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</si>
  <si>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</si>
  <si>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</si>
  <si>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</si>
  <si>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</si>
  <si>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</si>
  <si>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</si>
  <si>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</si>
  <si>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</si>
  <si>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</si>
  <si>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</si>
  <si>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</si>
  <si>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</si>
  <si>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</si>
  <si>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</si>
  <si>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</si>
  <si>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</si>
  <si>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</si>
  <si>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</si>
  <si>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</si>
  <si>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</si>
  <si>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</si>
  <si>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</si>
  <si>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</si>
  <si>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</si>
  <si>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</si>
  <si>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</si>
  <si>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</si>
  <si>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</si>
  <si>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</si>
  <si>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</si>
  <si>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</si>
  <si>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</si>
  <si>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</si>
  <si>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</si>
  <si>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</si>
  <si>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</si>
  <si>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</si>
  <si>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</si>
  <si>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</si>
  <si>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</si>
  <si>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</si>
  <si>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</si>
  <si>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</si>
  <si>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</si>
  <si>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</si>
  <si>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</si>
  <si>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</si>
  <si>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</si>
  <si>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</si>
  <si>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</si>
  <si>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</si>
  <si>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</si>
  <si>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</si>
  <si>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</si>
  <si>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</si>
  <si>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</si>
  <si>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</si>
  <si>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</si>
  <si>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</si>
  <si>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</si>
  <si>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</si>
  <si>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</si>
  <si>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</si>
  <si>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</si>
  <si>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</si>
  <si>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</si>
  <si>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</si>
  <si>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</si>
  <si>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</si>
  <si>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</si>
  <si>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</si>
  <si>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</si>
  <si>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</si>
  <si>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</si>
  <si>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</si>
  <si>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</si>
  <si>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</si>
  <si>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</si>
  <si>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</si>
  <si>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</si>
  <si>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</si>
  <si>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</si>
  <si>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</si>
  <si>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</si>
  <si>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</si>
  <si>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</si>
  <si>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</si>
  <si>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</si>
  <si>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</si>
  <si>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</si>
  <si>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</si>
  <si>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</si>
  <si>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</si>
  <si>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</si>
  <si>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</si>
  <si>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</si>
  <si>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</si>
  <si>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</si>
  <si>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</si>
  <si>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</si>
  <si>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</si>
  <si>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</si>
  <si>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</si>
  <si>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</si>
  <si>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</si>
  <si>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</si>
  <si>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</si>
  <si>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</si>
  <si>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</si>
  <si>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</si>
  <si>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</si>
  <si>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</si>
  <si>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</si>
  <si>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</si>
  <si>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</si>
  <si>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</si>
  <si>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</si>
  <si>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</si>
  <si>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</si>
  <si>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</si>
  <si>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</si>
  <si>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</si>
  <si>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</si>
  <si>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</si>
  <si>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</si>
  <si>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</si>
  <si>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</si>
  <si>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</si>
  <si>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</si>
  <si>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</si>
  <si>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</si>
  <si>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</si>
  <si>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</si>
  <si>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</si>
  <si>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</si>
  <si>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</si>
  <si>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</si>
  <si>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</si>
  <si>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</si>
  <si>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</si>
  <si>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</si>
  <si>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</si>
  <si>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</si>
  <si>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</si>
  <si>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</si>
  <si>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</si>
  <si>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</si>
  <si>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</si>
  <si>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</si>
  <si>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</si>
  <si>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</si>
  <si>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</si>
  <si>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</si>
  <si>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</si>
  <si>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</si>
  <si>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</si>
  <si>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</si>
  <si>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</si>
  <si>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</si>
  <si>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</si>
  <si>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</si>
  <si>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</si>
  <si>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</si>
  <si>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</si>
  <si>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</si>
  <si>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</si>
  <si>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</si>
  <si>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</si>
  <si>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</si>
  <si>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</si>
  <si>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</si>
  <si>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</si>
  <si>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</si>
  <si>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</si>
  <si>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</si>
  <si>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</si>
  <si>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</si>
  <si>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</si>
  <si>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</si>
  <si>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</si>
  <si>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</si>
  <si>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</si>
  <si>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</si>
  <si>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</si>
  <si>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</si>
  <si>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</si>
  <si>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</si>
  <si>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</si>
  <si>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</si>
  <si>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</si>
  <si>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</si>
  <si>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</si>
  <si>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</si>
  <si>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</si>
  <si>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</si>
  <si>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</si>
  <si>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</si>
  <si>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</si>
  <si>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</si>
  <si>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</si>
  <si>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</si>
  <si>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</si>
  <si>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</si>
  <si>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</si>
  <si>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</si>
  <si>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</si>
  <si>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</si>
  <si>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</si>
  <si>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</si>
  <si>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</si>
  <si>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</si>
  <si>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</si>
  <si>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</si>
  <si>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</si>
  <si>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</si>
  <si>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</si>
  <si>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</si>
  <si>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</si>
  <si>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</si>
  <si>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</si>
  <si>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</si>
  <si>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</si>
  <si>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</si>
  <si>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</si>
  <si>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</si>
  <si>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</si>
  <si>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</si>
  <si>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</si>
  <si>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</si>
  <si>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</si>
  <si>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</si>
  <si>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</si>
  <si>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</si>
  <si>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</si>
  <si>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</si>
  <si>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</si>
  <si>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</si>
  <si>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</si>
  <si>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</si>
  <si>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</si>
  <si>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</si>
  <si>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</si>
  <si>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</si>
  <si>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</si>
  <si>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</si>
  <si>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</si>
  <si>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</si>
  <si>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</si>
  <si>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</si>
  <si>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</si>
  <si>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</si>
  <si>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</si>
  <si>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</si>
  <si>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</si>
  <si>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</si>
  <si>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</si>
  <si>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</si>
  <si>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</si>
  <si>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</si>
  <si>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</si>
  <si>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</si>
  <si>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</si>
  <si>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</si>
  <si>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</si>
  <si>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</si>
  <si>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</si>
  <si>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</si>
  <si>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</si>
  <si>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</si>
  <si>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</si>
  <si>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</si>
  <si>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</si>
  <si>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</si>
  <si>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</si>
  <si>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</si>
  <si>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</si>
  <si>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</si>
  <si>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</si>
  <si>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</si>
  <si>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</si>
  <si>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</si>
  <si>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</si>
  <si>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</si>
  <si>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</si>
  <si>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</si>
  <si>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</si>
  <si>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</si>
  <si>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</si>
  <si>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</si>
  <si>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</si>
  <si>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</si>
  <si>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</si>
  <si>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</si>
  <si>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</si>
  <si>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</si>
  <si>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</si>
  <si>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</si>
  <si>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</si>
  <si>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</si>
  <si>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</si>
  <si>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</si>
  <si>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</si>
  <si>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</si>
  <si>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</si>
  <si>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</si>
  <si>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</si>
  <si>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</si>
  <si>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</si>
  <si>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</si>
  <si>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</si>
  <si>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</si>
  <si>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</si>
  <si>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</si>
  <si>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</si>
  <si>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</si>
  <si>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</si>
  <si>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</si>
  <si>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</si>
  <si>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</si>
  <si>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</si>
  <si>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</si>
  <si>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</si>
  <si>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</si>
  <si>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</si>
  <si>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</si>
  <si>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</si>
  <si>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</si>
  <si>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</si>
  <si>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</si>
  <si>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</si>
  <si>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</si>
  <si>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</si>
  <si>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</si>
  <si>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</si>
  <si>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</si>
  <si>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</si>
  <si>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</si>
  <si>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</si>
  <si>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</si>
  <si>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</si>
  <si>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</si>
  <si>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</si>
  <si>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</si>
  <si>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</si>
  <si>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</si>
  <si>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</si>
  <si>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</si>
  <si>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</si>
  <si>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</si>
  <si>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</si>
  <si>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</si>
  <si>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</si>
  <si>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</si>
  <si>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</si>
  <si>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</si>
  <si>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</si>
  <si>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</si>
  <si>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</si>
  <si>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</si>
  <si>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</si>
  <si>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</si>
  <si>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</si>
  <si>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</si>
  <si>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</si>
  <si>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</si>
  <si>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</si>
  <si>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</si>
  <si>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</si>
  <si>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</si>
  <si>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</si>
  <si>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</si>
  <si>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</si>
  <si>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</si>
  <si>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</si>
  <si>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</si>
  <si>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</si>
  <si>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</si>
  <si>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</si>
  <si>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</si>
  <si>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</si>
  <si>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</si>
  <si>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</si>
  <si>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</si>
  <si>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</si>
  <si>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</si>
  <si>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</si>
  <si>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</si>
  <si>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</si>
  <si>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</si>
  <si>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</si>
  <si>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</si>
  <si>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</si>
  <si>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</si>
  <si>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</si>
  <si>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</si>
  <si>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</si>
  <si>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</si>
  <si>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</si>
  <si>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</si>
  <si>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</si>
  <si>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</si>
  <si>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</si>
  <si>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</si>
  <si>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</si>
  <si>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</si>
  <si>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</si>
  <si>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</si>
  <si>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</si>
  <si>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</si>
  <si>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</si>
  <si>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</si>
  <si>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</si>
  <si>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</si>
  <si>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</si>
  <si>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</si>
  <si>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</si>
  <si>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</si>
  <si>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</si>
  <si>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</si>
  <si>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</si>
  <si>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</si>
  <si>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</si>
  <si>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</si>
  <si>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</si>
  <si>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</si>
  <si>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</si>
  <si>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</si>
  <si>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</si>
  <si>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</si>
  <si>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</si>
  <si>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</si>
  <si>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</si>
  <si>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</si>
  <si>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</si>
  <si>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</si>
  <si>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</si>
  <si>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</si>
  <si>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</si>
  <si>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</si>
  <si>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</si>
  <si>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</si>
  <si>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</si>
  <si>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</si>
  <si>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</si>
  <si>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</si>
  <si>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</si>
  <si>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</si>
  <si>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</si>
  <si>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</si>
  <si>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</si>
  <si>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</si>
  <si>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</si>
  <si>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</si>
  <si>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</si>
  <si>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</si>
  <si>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</si>
  <si>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</si>
  <si>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</si>
  <si>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</si>
  <si>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</si>
  <si>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</si>
  <si>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</si>
  <si>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</si>
  <si>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</si>
  <si>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</si>
  <si>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</si>
  <si>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</si>
  <si>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</si>
  <si>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</si>
  <si>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</si>
  <si>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</si>
  <si>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</si>
  <si>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</si>
  <si>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</si>
  <si>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</si>
  <si>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</si>
  <si>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</si>
  <si>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</si>
  <si>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</si>
  <si>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</si>
  <si>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</si>
  <si>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</si>
  <si>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</si>
  <si>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</si>
  <si>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</si>
  <si>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</si>
  <si>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</si>
  <si>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</si>
  <si>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</si>
  <si>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</si>
  <si>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</si>
  <si>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</si>
  <si>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</si>
  <si>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</si>
  <si>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</si>
  <si>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</si>
  <si>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</si>
  <si>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</si>
  <si>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</si>
  <si>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</si>
  <si>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</si>
  <si>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</si>
  <si>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</si>
  <si>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</si>
  <si>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</si>
  <si>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</si>
  <si>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</si>
  <si>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</si>
  <si>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</si>
  <si>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</si>
  <si>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</si>
  <si>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</si>
  <si>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</si>
  <si>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</si>
  <si>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</si>
  <si>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</si>
  <si>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</si>
  <si>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</si>
  <si>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</si>
  <si>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</si>
  <si>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</si>
  <si>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</si>
  <si>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</si>
  <si>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</si>
  <si>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</si>
  <si>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</si>
  <si>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</si>
  <si>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</si>
  <si>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</si>
  <si>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</si>
  <si>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</si>
  <si>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</si>
  <si>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</si>
  <si>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</si>
  <si>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</si>
  <si>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</si>
  <si>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</si>
  <si>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</si>
  <si>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</si>
  <si>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</si>
  <si>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</si>
  <si>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</si>
  <si>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</si>
  <si>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</si>
  <si>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</si>
  <si>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</si>
  <si>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</si>
  <si>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</si>
  <si>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</si>
  <si>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</si>
  <si>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</si>
  <si>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</si>
  <si>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</si>
  <si>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</si>
  <si>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</si>
  <si>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</si>
  <si>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</si>
  <si>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</si>
  <si>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</si>
  <si>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</si>
  <si>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</si>
  <si>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</si>
  <si>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</si>
  <si>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</si>
  <si>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</si>
  <si>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</si>
  <si>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</si>
  <si>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</si>
  <si>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</si>
  <si>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</si>
  <si>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</si>
  <si>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</si>
  <si>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</si>
  <si>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</si>
  <si>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</si>
  <si>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</si>
  <si>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</si>
  <si>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</si>
  <si>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</si>
  <si>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</si>
  <si>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</si>
  <si>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</si>
  <si>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</si>
  <si>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</si>
  <si>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</si>
  <si>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</si>
  <si>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</si>
  <si>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</si>
  <si>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</si>
  <si>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</si>
  <si>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</si>
  <si>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</si>
  <si>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</si>
  <si>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</si>
  <si>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</si>
  <si>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</si>
  <si>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</si>
  <si>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</si>
  <si>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</si>
  <si>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</si>
  <si>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</si>
  <si>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</si>
  <si>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</si>
  <si>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</si>
  <si>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</si>
  <si>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</si>
  <si>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</si>
  <si>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</si>
  <si>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</si>
  <si>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</si>
  <si>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</si>
  <si>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</si>
  <si>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</si>
  <si>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</si>
  <si>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</si>
  <si>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</si>
  <si>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</si>
  <si>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</si>
  <si>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</si>
  <si>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</si>
  <si>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</si>
  <si>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</si>
  <si>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</si>
  <si>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</si>
  <si>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</si>
  <si>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</si>
  <si>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</si>
  <si>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</si>
  <si>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</si>
  <si>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</si>
  <si>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</si>
  <si>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</si>
  <si>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</si>
  <si>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</si>
  <si>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</si>
  <si>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</si>
  <si>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</si>
  <si>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</si>
  <si>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</si>
  <si>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</si>
  <si>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</si>
  <si>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</si>
  <si>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</si>
  <si>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</si>
  <si>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</si>
  <si>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</si>
  <si>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</si>
  <si>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</si>
  <si>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</si>
  <si>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</si>
  <si>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</si>
  <si>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</si>
  <si>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</si>
  <si>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</si>
  <si>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</si>
  <si>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</si>
  <si>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</si>
  <si>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</si>
  <si>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</si>
  <si>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</si>
  <si>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</si>
  <si>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</si>
  <si>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</si>
  <si>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</si>
  <si>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</si>
  <si>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</si>
  <si>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</si>
  <si>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</si>
  <si>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</si>
  <si>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</si>
  <si>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</si>
  <si>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</si>
  <si>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</si>
  <si>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</si>
  <si>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</si>
  <si>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</si>
  <si>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</si>
  <si>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</si>
  <si>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</si>
  <si>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</si>
  <si>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</si>
  <si>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</si>
  <si>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</si>
  <si>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</si>
  <si>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</si>
  <si>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</si>
  <si>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</si>
  <si>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</si>
  <si>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</si>
  <si>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</si>
  <si>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</si>
  <si>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</si>
  <si>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</si>
  <si>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</si>
  <si>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</si>
  <si>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</si>
  <si>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</si>
  <si>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</si>
  <si>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</si>
  <si>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</si>
  <si>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</si>
  <si>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</si>
  <si>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</si>
  <si>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</si>
  <si>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</si>
  <si>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</si>
  <si>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</si>
  <si>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</si>
  <si>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</si>
  <si>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</si>
  <si>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</si>
  <si>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</si>
  <si>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</si>
  <si>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</si>
  <si>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</si>
  <si>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</si>
  <si>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</si>
  <si>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</si>
  <si>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</si>
  <si>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</si>
  <si>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</si>
  <si>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</si>
  <si>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</si>
  <si>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</si>
  <si>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</si>
  <si>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</si>
  <si>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</si>
  <si>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</si>
  <si>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</si>
  <si>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</si>
  <si>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</si>
  <si>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</si>
  <si>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</si>
  <si>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</si>
  <si>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</si>
  <si>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</si>
  <si>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</si>
  <si>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</si>
  <si>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</si>
  <si>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</si>
  <si>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</si>
  <si>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</si>
  <si>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</si>
  <si>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</si>
  <si>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</si>
  <si>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</si>
  <si>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</si>
  <si>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</si>
  <si>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</si>
  <si>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</si>
  <si>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</si>
  <si>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</si>
  <si>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</si>
  <si>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</si>
  <si>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</si>
  <si>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</si>
  <si>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</si>
  <si>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</si>
  <si>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</si>
  <si>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</si>
  <si>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</si>
  <si>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</si>
  <si>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</si>
  <si>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</si>
  <si>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</si>
  <si>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</si>
  <si>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</si>
  <si>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</si>
  <si>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</si>
  <si>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</si>
  <si>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</si>
  <si>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</si>
  <si>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</si>
  <si>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</si>
  <si>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</si>
  <si>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</si>
  <si>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</si>
  <si>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</si>
  <si>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</si>
  <si>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</si>
  <si>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</si>
  <si>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</si>
  <si>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</si>
  <si>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</si>
  <si>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</si>
  <si>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</si>
  <si>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</si>
  <si>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</si>
  <si>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</si>
  <si>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</si>
  <si>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</si>
  <si>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</si>
  <si>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</si>
  <si>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</si>
  <si>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</si>
  <si>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</si>
  <si>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</si>
  <si>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</si>
  <si>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</si>
  <si>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</si>
  <si>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</si>
  <si>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</si>
  <si>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</si>
  <si>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</si>
  <si>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</si>
  <si>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</si>
  <si>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</si>
  <si>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</si>
  <si>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</si>
  <si>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</si>
  <si>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</si>
  <si>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</si>
  <si>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</si>
  <si>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</si>
  <si>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</si>
  <si>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</si>
  <si>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</si>
  <si>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</si>
  <si>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</si>
  <si>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</si>
  <si>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</si>
  <si>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</si>
  <si>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</si>
  <si>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</si>
  <si>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</si>
  <si>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</si>
  <si>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</si>
  <si>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</si>
  <si>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</si>
  <si>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</si>
  <si>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</si>
  <si>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</si>
  <si>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</si>
  <si>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</si>
  <si>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</si>
  <si>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</si>
  <si>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</si>
  <si>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</si>
  <si>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</si>
  <si>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</si>
  <si>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</si>
  <si>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</si>
  <si>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</si>
  <si>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</si>
  <si>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</si>
  <si>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</si>
  <si>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</si>
  <si>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</si>
  <si>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</si>
  <si>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</si>
  <si>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</si>
  <si>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</si>
  <si>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</si>
  <si>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</si>
  <si>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</si>
  <si>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</si>
  <si>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</si>
  <si>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</si>
  <si>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</si>
  <si>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</si>
  <si>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</si>
  <si>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</si>
  <si>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</si>
  <si>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</si>
  <si>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</si>
  <si>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</si>
  <si>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</si>
  <si>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</si>
  <si>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</si>
  <si>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</si>
  <si>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</si>
  <si>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</si>
  <si>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</si>
  <si>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</si>
  <si>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</si>
  <si>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</si>
  <si>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</si>
  <si>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</si>
  <si>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</si>
  <si>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</si>
  <si>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</si>
  <si>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</si>
  <si>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</si>
  <si>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</si>
  <si>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</si>
  <si>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</si>
  <si>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</si>
  <si>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</si>
  <si>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</si>
  <si>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</si>
  <si>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</si>
  <si>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</si>
  <si>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</si>
  <si>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</si>
  <si>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</si>
  <si>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</si>
  <si>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</si>
  <si>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</si>
  <si>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</si>
  <si>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</si>
  <si>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</si>
  <si>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</si>
  <si>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</si>
  <si>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</si>
  <si>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</si>
  <si>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</si>
  <si>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</si>
  <si>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</si>
  <si>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</si>
  <si>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</si>
  <si>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</si>
  <si>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</si>
  <si>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</si>
  <si>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</si>
  <si>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</si>
  <si>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</si>
  <si>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</si>
  <si>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</si>
  <si>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</si>
  <si>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</si>
  <si>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</si>
  <si>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</si>
  <si>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</si>
  <si>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</si>
  <si>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</si>
  <si>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</si>
  <si>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</si>
  <si>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</si>
  <si>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</si>
  <si>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</si>
  <si>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</si>
  <si>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</si>
  <si>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</si>
  <si>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</si>
  <si>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</si>
  <si>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</si>
  <si>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</si>
  <si>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</si>
  <si>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</si>
  <si>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</si>
  <si>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</si>
  <si>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</si>
  <si>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</si>
  <si>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</si>
  <si>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</si>
  <si>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</si>
  <si>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</si>
  <si>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</si>
  <si>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</si>
  <si>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</si>
  <si>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</si>
  <si>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</si>
  <si>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</si>
  <si>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</si>
  <si>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</si>
  <si>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</si>
  <si>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</si>
  <si>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</si>
  <si>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</si>
  <si>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</si>
  <si>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</si>
  <si>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</si>
  <si>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</si>
  <si>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</si>
  <si>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</si>
  <si>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</si>
  <si>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</si>
  <si>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</si>
  <si>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</si>
  <si>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</si>
  <si>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</si>
  <si>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</si>
  <si>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</si>
  <si>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</si>
  <si>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</si>
  <si>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</si>
  <si>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</si>
  <si>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</si>
  <si>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</si>
  <si>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</si>
  <si>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</si>
  <si>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</si>
  <si>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</si>
  <si>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</si>
  <si>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</si>
  <si>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</si>
  <si>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</si>
  <si>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</si>
  <si>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</si>
  <si>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</si>
  <si>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</si>
  <si>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</si>
  <si>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</si>
  <si>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</si>
  <si>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</si>
  <si>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</si>
  <si>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</si>
  <si>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</si>
  <si>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</si>
  <si>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</si>
  <si>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</si>
  <si>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</si>
  <si>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</si>
  <si>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</si>
  <si>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</si>
  <si>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</si>
  <si>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</si>
  <si>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</si>
  <si>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</si>
  <si>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</si>
  <si>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</si>
  <si>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</si>
  <si>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</si>
  <si>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</si>
  <si>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</si>
  <si>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</si>
  <si>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</si>
  <si>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</si>
  <si>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</si>
  <si>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</si>
  <si>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</si>
  <si>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</si>
  <si>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</si>
  <si>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</si>
  <si>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</si>
  <si>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</si>
  <si>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</si>
  <si>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</si>
  <si>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</si>
  <si>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</si>
  <si>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</si>
  <si>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</si>
  <si>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</si>
  <si>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</si>
  <si>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</si>
  <si>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</si>
  <si>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</si>
  <si>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</si>
  <si>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</si>
  <si>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</si>
  <si>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</si>
  <si>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</si>
  <si>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</si>
  <si>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</si>
  <si>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</si>
  <si>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</si>
  <si>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</si>
  <si>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</si>
  <si>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</si>
  <si>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</si>
  <si>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</si>
  <si>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</si>
  <si>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</si>
  <si>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</si>
  <si>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</si>
  <si>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</si>
  <si>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</si>
  <si>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</si>
  <si>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</si>
  <si>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</si>
  <si>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</si>
  <si>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</si>
  <si>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</si>
  <si>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</si>
  <si>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</si>
  <si>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</si>
  <si>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</si>
  <si>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</si>
  <si>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</si>
  <si>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</si>
  <si>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</si>
  <si>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</si>
  <si>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</si>
  <si>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</si>
  <si>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</si>
  <si>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</si>
  <si>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</si>
  <si>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</si>
  <si>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</si>
  <si>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</si>
  <si>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</si>
  <si>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</si>
  <si>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</si>
  <si>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</si>
  <si>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</si>
  <si>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</si>
  <si>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</si>
  <si>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</si>
  <si>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</si>
  <si>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</si>
  <si>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</si>
  <si>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</si>
  <si>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</si>
  <si>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</si>
  <si>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</si>
  <si>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</si>
  <si>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</si>
  <si>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</si>
  <si>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</si>
  <si>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</si>
  <si>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</si>
  <si>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</si>
  <si>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</si>
  <si>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</si>
  <si>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</si>
  <si>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</si>
  <si>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</si>
  <si>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</si>
  <si>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</si>
  <si>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</si>
  <si>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</si>
  <si>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</si>
  <si>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</si>
  <si>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</si>
  <si>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</si>
  <si>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</si>
  <si>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</si>
  <si>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</si>
  <si>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</si>
  <si>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</si>
  <si>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</si>
  <si>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</si>
  <si>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</si>
  <si>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</si>
  <si>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</si>
  <si>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</si>
  <si>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</si>
  <si>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</si>
  <si>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</si>
  <si>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</si>
  <si>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</si>
  <si>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</si>
  <si>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</si>
  <si>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</si>
  <si>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</si>
  <si>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</si>
  <si>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</si>
  <si>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</si>
  <si>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</si>
  <si>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</si>
  <si>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</si>
  <si>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</si>
  <si>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</si>
  <si>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</si>
  <si>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</si>
  <si>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</si>
  <si>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</si>
  <si>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</si>
  <si>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</si>
  <si>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</si>
  <si>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</si>
  <si>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</si>
  <si>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</si>
  <si>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</si>
  <si>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</si>
  <si>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</si>
  <si>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</si>
  <si>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</si>
  <si>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</si>
  <si>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</si>
  <si>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</si>
  <si>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</si>
  <si>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</si>
  <si>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</si>
  <si>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</si>
  <si>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</si>
  <si>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</si>
  <si>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</si>
  <si>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</si>
  <si>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</si>
  <si>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</si>
  <si>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</si>
  <si>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</si>
  <si>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</si>
  <si>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</si>
  <si>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</si>
  <si>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</si>
  <si>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</si>
  <si>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</si>
  <si>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</si>
  <si>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</si>
  <si>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</si>
  <si>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</si>
  <si>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</si>
  <si>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</si>
  <si>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</si>
  <si>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</si>
  <si>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</si>
  <si>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</si>
  <si>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</si>
  <si>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</si>
  <si>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</si>
  <si>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</si>
  <si>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</si>
  <si>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</si>
  <si>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</si>
  <si>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</si>
  <si>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</si>
  <si>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</si>
  <si>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</si>
  <si>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</si>
  <si>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</si>
  <si>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</si>
  <si>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</si>
  <si>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</si>
  <si>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</si>
  <si>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</si>
  <si>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</si>
  <si>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</si>
  <si>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</si>
  <si>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</si>
  <si>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</si>
  <si>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</si>
  <si>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</si>
  <si>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</si>
  <si>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</si>
  <si>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</si>
  <si>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</si>
  <si>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</si>
  <si>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</si>
  <si>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</si>
  <si>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</si>
  <si>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</si>
  <si>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</si>
  <si>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</si>
  <si>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</si>
  <si>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</si>
  <si>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</si>
  <si>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</si>
  <si>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</si>
  <si>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</si>
  <si>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</si>
  <si>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</si>
  <si>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</si>
  <si>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</si>
  <si>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</si>
  <si>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</si>
  <si>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</si>
  <si>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</si>
  <si>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</si>
  <si>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</si>
  <si>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</si>
  <si>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</si>
  <si>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</si>
  <si>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</si>
  <si>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</si>
  <si>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</si>
  <si>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</si>
  <si>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</si>
  <si>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</si>
  <si>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</si>
  <si>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</si>
  <si>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</si>
  <si>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</si>
  <si>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</si>
  <si>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</si>
  <si>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</si>
  <si>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</si>
  <si>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</si>
  <si>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</si>
  <si>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</si>
  <si>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</si>
  <si>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</si>
  <si>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</si>
  <si>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</si>
  <si>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</si>
  <si>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</si>
  <si>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</si>
  <si>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</si>
  <si>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</si>
  <si>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</si>
  <si>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</si>
  <si>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</si>
  <si>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</si>
  <si>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</si>
  <si>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</si>
  <si>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</si>
  <si>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</si>
  <si>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</si>
  <si>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</si>
  <si>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</si>
  <si>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</si>
  <si>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</si>
  <si>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</si>
  <si>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</si>
  <si>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</si>
  <si>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</si>
  <si>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</si>
  <si>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</si>
  <si>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</si>
  <si>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</si>
  <si>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</si>
  <si>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</si>
  <si>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</si>
  <si>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</si>
  <si>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</si>
  <si>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</si>
  <si>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</si>
  <si>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</si>
  <si>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</si>
  <si>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</si>
  <si>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</si>
  <si>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</si>
  <si>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</si>
  <si>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</si>
  <si>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</si>
  <si>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</si>
  <si>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</si>
  <si>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</si>
  <si>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</si>
  <si>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</si>
  <si>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</si>
  <si>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</si>
  <si>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</si>
  <si>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</si>
  <si>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</si>
  <si>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</si>
  <si>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</si>
  <si>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</si>
  <si>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</si>
  <si>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</si>
  <si>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</si>
  <si>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</si>
  <si>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</si>
  <si>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</si>
  <si>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</si>
  <si>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</si>
  <si>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</si>
  <si>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</si>
  <si>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</si>
  <si>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</si>
  <si>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</si>
  <si>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</si>
  <si>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</si>
  <si>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</si>
  <si>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</si>
  <si>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</si>
  <si>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</si>
  <si>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</si>
  <si>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</si>
  <si>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</si>
  <si>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</si>
  <si>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</si>
  <si>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</si>
  <si>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</si>
  <si>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</si>
  <si>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</si>
  <si>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</si>
  <si>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</si>
  <si>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</si>
  <si>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</si>
  <si>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</si>
  <si>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</si>
  <si>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</si>
  <si>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</si>
  <si>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</si>
  <si>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</si>
  <si>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</si>
  <si>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</si>
  <si>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</si>
  <si>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</si>
  <si>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</si>
  <si>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</si>
  <si>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</si>
  <si>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</si>
  <si>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</si>
  <si>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</si>
  <si>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</si>
  <si>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</si>
  <si>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</si>
  <si>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</si>
  <si>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</si>
  <si>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</si>
  <si>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</si>
  <si>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</si>
  <si>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</si>
  <si>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</si>
  <si>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</si>
  <si>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</si>
  <si>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</si>
  <si>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</si>
  <si>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</si>
  <si>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</si>
  <si>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</si>
  <si>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</si>
  <si>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</si>
  <si>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</si>
  <si>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</si>
  <si>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</si>
  <si>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</si>
  <si>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</si>
  <si>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</si>
  <si>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</si>
  <si>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</si>
  <si>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</si>
  <si>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</si>
  <si>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</si>
  <si>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</si>
  <si>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</si>
  <si>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</si>
  <si>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</si>
  <si>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</si>
  <si>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</si>
  <si>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</si>
  <si>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</si>
  <si>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</si>
  <si>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</si>
  <si>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</si>
  <si>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</si>
  <si>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</si>
  <si>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</si>
  <si>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</si>
  <si>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</si>
  <si>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</si>
  <si>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</si>
  <si>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</si>
  <si>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</si>
  <si>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</si>
  <si>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</si>
  <si>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</si>
  <si>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</si>
  <si>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</si>
  <si>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</si>
  <si>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</si>
  <si>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</si>
  <si>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</si>
  <si>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</si>
  <si>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</si>
  <si>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</si>
  <si>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</si>
  <si>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</si>
  <si>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</si>
  <si>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</si>
  <si>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</si>
  <si>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</si>
  <si>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</si>
  <si>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</si>
  <si>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</si>
  <si>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</si>
  <si>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</si>
  <si>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</si>
  <si>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</si>
  <si>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</si>
  <si>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</si>
  <si>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</si>
  <si>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</si>
  <si>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</si>
  <si>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</si>
  <si>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</si>
  <si>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</si>
  <si>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</si>
  <si>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</si>
  <si>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</si>
  <si>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</si>
  <si>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</si>
  <si>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</si>
  <si>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</si>
  <si>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</si>
  <si>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</si>
  <si>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</si>
  <si>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</si>
  <si>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</si>
  <si>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</si>
  <si>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</si>
  <si>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</si>
  <si>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</si>
  <si>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</si>
  <si>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</si>
  <si>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</si>
  <si>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</si>
  <si>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</si>
  <si>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</si>
  <si>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</si>
  <si>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</si>
  <si>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</si>
  <si>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</si>
  <si>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</si>
  <si>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</si>
  <si>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</si>
  <si>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</si>
  <si>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</si>
  <si>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</si>
  <si>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</si>
  <si>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</si>
  <si>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</si>
  <si>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</si>
  <si>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</si>
  <si>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</si>
  <si>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</si>
  <si>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</si>
  <si>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</si>
  <si>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</si>
  <si>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</si>
  <si>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</si>
  <si>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</si>
  <si>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</si>
  <si>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</si>
  <si>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</si>
  <si>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</si>
  <si>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</si>
  <si>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</si>
  <si>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</si>
  <si>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</si>
  <si>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</si>
  <si>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</si>
  <si>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</si>
  <si>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</si>
  <si>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</si>
  <si>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</si>
  <si>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</si>
  <si>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</si>
  <si>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</si>
  <si>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</si>
  <si>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</si>
  <si>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</si>
  <si>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</si>
  <si>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</si>
  <si>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</si>
  <si>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</si>
  <si>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</si>
  <si>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</si>
  <si>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</si>
  <si>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</si>
  <si>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</si>
  <si>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</si>
  <si>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</si>
  <si>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</si>
  <si>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</si>
  <si>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</si>
  <si>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</si>
  <si>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</si>
  <si>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</si>
  <si>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</si>
  <si>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</si>
  <si>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</si>
  <si>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</si>
  <si>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</si>
  <si>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</si>
  <si>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</si>
  <si>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</si>
  <si>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</si>
  <si>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</si>
  <si>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</si>
  <si>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</si>
  <si>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</si>
  <si>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</si>
  <si>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</si>
  <si>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</si>
  <si>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</si>
  <si>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</si>
  <si>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</si>
  <si>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</si>
  <si>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</si>
  <si>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</si>
  <si>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</si>
  <si>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</si>
  <si>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</si>
  <si>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</si>
  <si>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</si>
  <si>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</si>
  <si>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</si>
  <si>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</si>
  <si>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</si>
  <si>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</si>
  <si>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</si>
  <si>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</si>
  <si>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</si>
  <si>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</si>
  <si>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</si>
  <si>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</si>
  <si>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</si>
  <si>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</si>
  <si>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</si>
  <si>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</si>
  <si>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</si>
  <si>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</si>
  <si>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</si>
  <si>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</si>
  <si>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</si>
  <si>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</si>
  <si>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</si>
  <si>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</si>
  <si>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</si>
  <si>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</si>
  <si>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</si>
  <si>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</si>
  <si>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</si>
  <si>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</si>
  <si>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</si>
  <si>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</si>
  <si>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</si>
  <si>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</si>
  <si>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</si>
  <si>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</si>
  <si>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</si>
  <si>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</si>
  <si>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</si>
  <si>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</si>
  <si>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</si>
  <si>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</si>
  <si>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</si>
  <si>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</si>
  <si>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</si>
  <si>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</si>
  <si>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</si>
  <si>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</si>
  <si>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</si>
  <si>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</si>
  <si>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</si>
  <si>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</si>
  <si>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</si>
  <si>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</si>
  <si>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</si>
  <si>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</si>
  <si>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</si>
  <si>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</si>
  <si>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</si>
  <si>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</si>
  <si>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</si>
  <si>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</si>
  <si>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</si>
  <si>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</si>
  <si>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</si>
  <si>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</si>
  <si>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</si>
  <si>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</si>
  <si>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</si>
  <si>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</si>
  <si>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</si>
  <si>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</si>
  <si>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</si>
  <si>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</si>
  <si>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</si>
  <si>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</si>
  <si>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</si>
  <si>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</si>
  <si>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</si>
  <si>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</si>
  <si>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</si>
  <si>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</si>
  <si>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</si>
  <si>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</si>
  <si>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</si>
  <si>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</si>
  <si>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</si>
  <si>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</si>
  <si>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</si>
  <si>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</si>
  <si>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</si>
  <si>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</si>
  <si>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</si>
  <si>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</si>
  <si>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</si>
  <si>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</si>
  <si>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</si>
  <si>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</si>
  <si>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</si>
  <si>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</si>
  <si>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</si>
  <si>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</si>
  <si>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</si>
  <si>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</si>
  <si>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</si>
  <si>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</si>
  <si>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</si>
  <si>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</si>
  <si>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</si>
  <si>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</si>
  <si>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</si>
  <si>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</si>
  <si>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</si>
  <si>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</si>
  <si>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</si>
  <si>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</si>
  <si>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</si>
  <si>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</si>
  <si>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</si>
  <si>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</si>
  <si>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</si>
  <si>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</si>
  <si>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</si>
  <si>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</si>
  <si>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</si>
  <si>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</si>
  <si>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</si>
  <si>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</si>
  <si>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</si>
  <si>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</si>
  <si>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</si>
  <si>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</si>
  <si>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</si>
  <si>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</si>
  <si>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</si>
  <si>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</si>
  <si>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</si>
  <si>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</si>
  <si>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</si>
  <si>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</si>
  <si>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</si>
  <si>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</si>
  <si>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</si>
  <si>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</si>
  <si>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</si>
  <si>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</si>
  <si>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</si>
  <si>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</si>
  <si>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</si>
  <si>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</si>
  <si>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</si>
  <si>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</si>
  <si>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</si>
  <si>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</si>
  <si>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</si>
  <si>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</si>
  <si>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</si>
  <si>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</si>
  <si>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</si>
  <si>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</si>
  <si>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</si>
  <si>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</si>
  <si>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</si>
  <si>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</si>
  <si>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</si>
  <si>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</si>
  <si>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</si>
  <si>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</si>
  <si>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</si>
  <si>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</si>
  <si>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</si>
  <si>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</si>
  <si>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</si>
  <si>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</si>
  <si>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</si>
  <si>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</si>
  <si>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</si>
  <si>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</si>
  <si>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</si>
  <si>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</si>
  <si>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</si>
  <si>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</si>
  <si>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</si>
  <si>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</si>
  <si>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</si>
  <si>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</si>
  <si>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</si>
  <si>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</si>
  <si>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</si>
  <si>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</si>
  <si>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</si>
  <si>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</si>
  <si>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</si>
  <si>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</si>
  <si>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</si>
  <si>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</si>
  <si>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</si>
  <si>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</si>
  <si>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</si>
  <si>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</si>
  <si>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</si>
  <si>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</si>
  <si>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</si>
  <si>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</si>
  <si>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</si>
  <si>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</si>
  <si>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</si>
  <si>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</si>
  <si>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</si>
  <si>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</si>
  <si>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</si>
  <si>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</si>
  <si>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</si>
  <si>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</si>
  <si>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</si>
  <si>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</si>
  <si>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</si>
  <si>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</si>
  <si>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</si>
  <si>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</si>
  <si>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</si>
  <si>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</si>
  <si>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</si>
  <si>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</si>
  <si>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</si>
  <si>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</si>
  <si>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</si>
  <si>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</si>
  <si>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</si>
  <si>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</si>
  <si>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</si>
  <si>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</si>
  <si>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</si>
  <si>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</si>
  <si>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</si>
  <si>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</si>
  <si>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</si>
  <si>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</si>
  <si>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</si>
  <si>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</si>
  <si>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</si>
  <si>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</si>
  <si>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</si>
  <si>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</si>
  <si>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</si>
  <si>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</si>
  <si>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</si>
  <si>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</si>
  <si>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</si>
  <si>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</si>
  <si>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</si>
  <si>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</si>
  <si>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</si>
  <si>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</si>
  <si>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</si>
  <si>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</si>
  <si>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</si>
  <si>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</si>
  <si>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</si>
  <si>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</si>
  <si>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</si>
  <si>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</si>
  <si>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</si>
  <si>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</si>
  <si>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</si>
  <si>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</si>
  <si>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</si>
  <si>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</si>
  <si>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</si>
  <si>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</si>
  <si>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</si>
  <si>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</si>
  <si>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</si>
  <si>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</si>
  <si>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</si>
  <si>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</si>
  <si>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</si>
  <si>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</si>
  <si>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</si>
  <si>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</si>
  <si>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</si>
  <si>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</si>
  <si>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</si>
  <si>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</si>
  <si>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</si>
  <si>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</si>
  <si>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</si>
  <si>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</si>
  <si>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</si>
  <si>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</si>
  <si>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</si>
  <si>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</si>
  <si>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</si>
  <si>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</si>
  <si>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</si>
  <si>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</si>
  <si>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</si>
  <si>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</si>
  <si>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</si>
  <si>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</si>
  <si>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</si>
  <si>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</si>
  <si>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</si>
  <si>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</si>
  <si>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</si>
  <si>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</si>
  <si>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</si>
  <si>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</si>
  <si>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</si>
  <si>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</si>
  <si>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</si>
  <si>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</si>
  <si>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</si>
  <si>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</si>
  <si>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</si>
  <si>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</si>
  <si>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</si>
  <si>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</si>
  <si>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</si>
  <si>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</si>
  <si>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</si>
  <si>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</si>
  <si>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</si>
  <si>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</si>
  <si>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</si>
  <si>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</si>
  <si>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</si>
  <si>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</si>
  <si>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</si>
  <si>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</si>
  <si>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</si>
  <si>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</si>
  <si>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</si>
  <si>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</si>
  <si>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</si>
  <si>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</si>
  <si>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</si>
  <si>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</si>
  <si>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</si>
  <si>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</si>
  <si>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</si>
  <si>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</si>
  <si>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</si>
  <si>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</si>
  <si>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</si>
  <si>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</si>
  <si>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</si>
  <si>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</si>
  <si>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</si>
  <si>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</si>
  <si>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</si>
  <si>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</si>
  <si>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</si>
  <si>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</si>
  <si>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</si>
  <si>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</si>
  <si>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</si>
  <si>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</si>
  <si>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</si>
  <si>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</si>
  <si>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</si>
  <si>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</si>
  <si>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</si>
  <si>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</si>
  <si>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</si>
  <si>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</si>
  <si>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</si>
  <si>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</si>
  <si>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</si>
  <si>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</si>
  <si>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</si>
  <si>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</si>
  <si>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</si>
  <si>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</si>
  <si>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</si>
  <si>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</si>
  <si>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</si>
  <si>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</si>
  <si>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</si>
  <si>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</si>
  <si>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</si>
  <si>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</si>
  <si>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</si>
  <si>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</si>
  <si>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</si>
  <si>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</si>
  <si>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</si>
  <si>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</si>
  <si>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</si>
  <si>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</si>
  <si>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</si>
  <si>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</si>
  <si>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</si>
  <si>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</si>
  <si>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</si>
  <si>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</si>
  <si>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</si>
  <si>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</si>
  <si>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</si>
  <si>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</si>
  <si>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</si>
  <si>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</si>
  <si>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</si>
  <si>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</si>
  <si>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</si>
  <si>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</si>
  <si>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</si>
  <si>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</si>
  <si>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</si>
  <si>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</si>
  <si>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</si>
  <si>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</si>
  <si>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</si>
  <si>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</si>
  <si>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</si>
  <si>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</si>
  <si>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</si>
  <si>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</si>
  <si>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</si>
  <si>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</si>
  <si>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</si>
  <si>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</si>
  <si>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</si>
  <si>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</si>
  <si>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</si>
  <si>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</si>
  <si>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</si>
  <si>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</si>
  <si>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</si>
  <si>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</si>
  <si>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</si>
  <si>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</si>
  <si>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</si>
  <si>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</si>
  <si>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</si>
  <si>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</si>
  <si>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</si>
  <si>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</si>
  <si>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</si>
  <si>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</si>
  <si>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</si>
  <si>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</si>
  <si>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</si>
  <si>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</si>
  <si>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</si>
  <si>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</si>
  <si>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</si>
  <si>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</si>
  <si>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</si>
  <si>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</si>
  <si>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</si>
  <si>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</si>
  <si>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</si>
  <si>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</si>
  <si>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</si>
  <si>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</si>
  <si>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</si>
  <si>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</si>
  <si>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</si>
  <si>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</si>
  <si>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</si>
  <si>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</si>
  <si>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</si>
  <si>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</si>
  <si>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</si>
  <si>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</si>
  <si>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</si>
  <si>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</si>
  <si>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</si>
  <si>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</si>
  <si>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</si>
  <si>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</si>
  <si>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</si>
  <si>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</si>
  <si>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</si>
  <si>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</si>
  <si>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</si>
  <si>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</si>
  <si>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</si>
  <si>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</si>
  <si>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</si>
  <si>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</si>
  <si>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</si>
  <si>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</si>
  <si>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</si>
  <si>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</si>
  <si>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</si>
  <si>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</si>
  <si>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</si>
  <si>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</si>
  <si>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</si>
  <si>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</si>
  <si>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</si>
  <si>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</si>
  <si>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</si>
  <si>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</si>
  <si>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</si>
  <si>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</si>
  <si>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</si>
  <si>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</si>
  <si>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</si>
  <si>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</si>
  <si>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</si>
  <si>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</si>
  <si>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</si>
  <si>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</si>
  <si>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</si>
  <si>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</si>
  <si>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</si>
  <si>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</si>
  <si>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</si>
  <si>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</si>
  <si>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</si>
  <si>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</si>
  <si>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</si>
  <si>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</si>
  <si>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</si>
  <si>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</si>
  <si>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</si>
  <si>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</si>
  <si>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</si>
  <si>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</si>
  <si>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</si>
  <si>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</si>
  <si>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</si>
  <si>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</si>
  <si>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</si>
  <si>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</si>
  <si>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</si>
  <si>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</si>
  <si>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</si>
  <si>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</si>
  <si>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</si>
  <si>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</si>
  <si>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</si>
  <si>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</si>
  <si>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</si>
  <si>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</si>
  <si>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</si>
  <si>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</si>
  <si>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</si>
  <si>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</si>
  <si>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</si>
  <si>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</si>
  <si>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</si>
  <si>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</si>
  <si>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</si>
  <si>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</si>
  <si>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</si>
  <si>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</si>
  <si>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</si>
  <si>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</si>
  <si>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</si>
  <si>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</si>
  <si>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</si>
  <si>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</si>
  <si>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</si>
  <si>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</si>
  <si>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</si>
  <si>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</si>
  <si>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</si>
  <si>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</si>
  <si>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</si>
  <si>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</si>
  <si>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</si>
  <si>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</si>
  <si>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</si>
  <si>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</si>
  <si>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</si>
  <si>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</si>
  <si>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</si>
  <si>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</si>
  <si>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</si>
  <si>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</si>
  <si>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</si>
  <si>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</si>
  <si>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</si>
  <si>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</si>
  <si>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</si>
  <si>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</si>
  <si>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</si>
  <si>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</si>
  <si>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</si>
  <si>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</si>
  <si>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</si>
  <si>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</si>
  <si>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</si>
  <si>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</si>
  <si>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</si>
  <si>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</si>
  <si>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</si>
  <si>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</si>
  <si>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</si>
  <si>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</si>
  <si>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</si>
  <si>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</si>
  <si>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</si>
  <si>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</si>
  <si>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</si>
  <si>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</si>
  <si>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</si>
  <si>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</si>
  <si>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</si>
  <si>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</si>
  <si>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</si>
  <si>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</si>
  <si>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</si>
  <si>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</si>
  <si>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</si>
  <si>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</si>
  <si>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</si>
  <si>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</si>
  <si>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</si>
  <si>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</si>
  <si>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</si>
  <si>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</si>
  <si>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</si>
  <si>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</si>
  <si>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</si>
  <si>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</si>
  <si>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</si>
  <si>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</si>
  <si>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</si>
  <si>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</si>
  <si>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</si>
  <si>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</si>
  <si>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</si>
  <si>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</si>
  <si>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</si>
  <si>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</si>
  <si>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</si>
  <si>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</si>
  <si>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</si>
  <si>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</si>
  <si>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</si>
  <si>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</si>
  <si>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</si>
  <si>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</si>
  <si>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</si>
  <si>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</si>
  <si>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</si>
  <si>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</si>
  <si>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</si>
  <si>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</si>
  <si>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</si>
  <si>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</si>
  <si>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</si>
  <si>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</si>
  <si>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</si>
  <si>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</si>
  <si>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</si>
  <si>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</si>
  <si>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</si>
  <si>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</si>
  <si>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</si>
  <si>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</si>
  <si>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</si>
  <si>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</si>
  <si>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</si>
  <si>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</si>
  <si>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</si>
  <si>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</si>
  <si>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</si>
  <si>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</si>
  <si>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</si>
  <si>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</si>
  <si>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</si>
  <si>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</si>
  <si>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</si>
  <si>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</si>
  <si>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</si>
  <si>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</si>
  <si>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</si>
  <si>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</si>
  <si>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</si>
  <si>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</si>
  <si>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</si>
  <si>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</si>
  <si>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</si>
  <si>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</si>
  <si>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</si>
  <si>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</si>
  <si>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</si>
  <si>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</si>
  <si>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</si>
  <si>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</si>
  <si>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</si>
  <si>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</si>
  <si>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</si>
  <si>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</si>
  <si>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</si>
  <si>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</si>
  <si>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</si>
  <si>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</si>
  <si>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</si>
  <si>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</si>
  <si>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</si>
  <si>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</si>
  <si>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</si>
  <si>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</si>
  <si>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</si>
  <si>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</si>
  <si>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</si>
  <si>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</si>
  <si>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</si>
  <si>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</si>
  <si>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</si>
  <si>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</si>
  <si>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</si>
  <si>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</si>
  <si>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</si>
  <si>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</si>
  <si>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</si>
  <si>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</si>
  <si>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</si>
  <si>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</si>
  <si>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</si>
  <si>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</si>
  <si>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</si>
  <si>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</si>
  <si>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</si>
  <si>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</si>
  <si>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</si>
  <si>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</si>
  <si>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</si>
  <si>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</si>
  <si>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</si>
  <si>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</si>
  <si>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</si>
  <si>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</si>
  <si>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</si>
  <si>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</si>
  <si>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</si>
  <si>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</si>
  <si>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</si>
  <si>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</si>
  <si>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</si>
  <si>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</si>
  <si>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</si>
  <si>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</si>
  <si>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</si>
  <si>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</si>
  <si>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</si>
  <si>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</si>
  <si>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</si>
  <si>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</si>
  <si>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</si>
  <si>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</si>
  <si>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</si>
  <si>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</si>
  <si>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</si>
  <si>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</si>
  <si>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</si>
  <si>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</si>
  <si>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</si>
  <si>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</si>
  <si>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</si>
  <si>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</si>
  <si>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</si>
  <si>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</si>
  <si>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</si>
  <si>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</si>
  <si>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</si>
  <si>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</si>
  <si>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</si>
  <si>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</si>
  <si>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</si>
  <si>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</si>
  <si>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</si>
  <si>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</si>
  <si>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</si>
  <si>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</si>
  <si>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</si>
  <si>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</si>
  <si>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</si>
  <si>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</si>
  <si>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</si>
  <si>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</si>
  <si>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</si>
  <si>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</si>
  <si>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</si>
  <si>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</si>
  <si>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</si>
  <si>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</si>
  <si>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</si>
  <si>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</si>
  <si>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</si>
  <si>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</si>
  <si>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</si>
  <si>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</si>
  <si>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</si>
  <si>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</si>
  <si>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</si>
  <si>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</si>
  <si>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</si>
  <si>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</si>
  <si>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</si>
  <si>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</si>
  <si>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</si>
  <si>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</si>
  <si>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</si>
  <si>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</si>
  <si>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</si>
  <si>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</si>
  <si>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</si>
  <si>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</si>
  <si>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</si>
  <si>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</si>
  <si>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</si>
  <si>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</si>
  <si>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</si>
  <si>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</si>
  <si>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</si>
  <si>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</si>
  <si>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</si>
  <si>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</si>
  <si>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</si>
  <si>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</si>
  <si>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</si>
  <si>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</si>
  <si>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</si>
  <si>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</si>
  <si>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</si>
  <si>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</si>
  <si>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</si>
  <si>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</si>
  <si>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</si>
  <si>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</si>
  <si>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</si>
  <si>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</si>
  <si>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</si>
  <si>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</si>
  <si>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</si>
  <si>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</si>
  <si>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</si>
  <si>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</si>
  <si>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</si>
  <si>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</si>
  <si>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</si>
  <si>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</si>
  <si>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</si>
  <si>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</si>
  <si>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</si>
  <si>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</si>
  <si>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</si>
  <si>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</si>
  <si>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</si>
  <si>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</si>
  <si>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</si>
  <si>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</si>
  <si>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</si>
  <si>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</si>
  <si>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</si>
  <si>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</si>
  <si>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</si>
  <si>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</si>
  <si>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</si>
  <si>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</si>
  <si>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</si>
  <si>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</si>
  <si>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</si>
  <si>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</si>
  <si>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</si>
  <si>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</si>
  <si>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</si>
  <si>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</si>
  <si>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</si>
  <si>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</si>
  <si>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</si>
  <si>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</si>
  <si>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</si>
  <si>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</si>
  <si>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</si>
  <si>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</si>
  <si>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</si>
  <si>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</si>
  <si>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</si>
  <si>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</si>
  <si>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</si>
  <si>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</si>
  <si>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</si>
  <si>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</si>
  <si>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</si>
  <si>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</si>
  <si>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</si>
  <si>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</si>
  <si>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</si>
  <si>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</si>
  <si>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</si>
  <si>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</si>
  <si>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</si>
  <si>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</si>
  <si>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</si>
  <si>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</si>
  <si>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</si>
  <si>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</si>
  <si>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</si>
  <si>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</si>
  <si>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</si>
  <si>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</si>
  <si>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</si>
  <si>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</si>
  <si>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</si>
  <si>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</si>
  <si>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</si>
  <si>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</si>
  <si>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</si>
  <si>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</si>
  <si>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</si>
  <si>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</si>
  <si>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</si>
  <si>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</si>
  <si>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</si>
  <si>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</si>
  <si>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</si>
  <si>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</si>
  <si>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</si>
  <si>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</si>
  <si>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</si>
  <si>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</si>
  <si>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</si>
  <si>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</si>
  <si>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</si>
  <si>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</si>
  <si>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</si>
  <si>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</si>
  <si>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</si>
  <si>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</si>
  <si>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</si>
  <si>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</si>
  <si>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</si>
  <si>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</si>
  <si>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</si>
  <si>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</si>
  <si>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</si>
  <si>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</si>
  <si>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</si>
  <si>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</si>
  <si>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</si>
  <si>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</si>
  <si>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</si>
  <si>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</si>
  <si>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</si>
  <si>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</si>
  <si>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</si>
  <si>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</si>
  <si>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</si>
  <si>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</si>
  <si>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</si>
  <si>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</si>
  <si>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</si>
  <si>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</si>
  <si>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</si>
  <si>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</si>
  <si>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</si>
  <si>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</si>
  <si>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</si>
  <si>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</si>
  <si>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</si>
  <si>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</si>
  <si>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</si>
  <si>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</si>
  <si>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</si>
  <si>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</si>
  <si>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</si>
  <si>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</si>
  <si>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</si>
  <si>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</si>
  <si>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</si>
  <si>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</si>
  <si>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</si>
  <si>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</si>
  <si>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</si>
  <si>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</si>
  <si>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</si>
  <si>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</si>
  <si>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</si>
  <si>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</si>
  <si>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</si>
  <si>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</si>
  <si>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</si>
  <si>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</si>
  <si>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</si>
  <si>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</si>
  <si>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</si>
  <si>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</si>
  <si>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</si>
  <si>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</si>
  <si>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</si>
  <si>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</si>
  <si>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</si>
  <si>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</si>
  <si>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</si>
  <si>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</si>
  <si>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</si>
  <si>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</si>
  <si>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</si>
  <si>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</si>
  <si>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</si>
  <si>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</si>
  <si>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</si>
  <si>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</si>
  <si>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</si>
  <si>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</si>
  <si>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</si>
  <si>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</si>
  <si>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</si>
  <si>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</si>
  <si>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</si>
  <si>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</si>
  <si>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</si>
  <si>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</si>
  <si>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</si>
  <si>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</si>
  <si>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</si>
  <si>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</si>
  <si>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</si>
  <si>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</si>
  <si>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</si>
  <si>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</si>
  <si>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</si>
  <si>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</si>
  <si>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</si>
  <si>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</si>
  <si>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</si>
  <si>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</si>
  <si>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</si>
  <si>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</si>
  <si>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</si>
  <si>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</si>
  <si>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</si>
  <si>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</si>
  <si>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</si>
  <si>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</si>
  <si>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</si>
  <si>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</si>
  <si>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</si>
  <si>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</si>
  <si>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</si>
  <si>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</si>
  <si>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</si>
  <si>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</si>
  <si>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</si>
  <si>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</si>
  <si>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</si>
  <si>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</si>
  <si>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</si>
  <si>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</si>
  <si>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</si>
  <si>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</si>
  <si>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</si>
  <si>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</si>
  <si>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</si>
  <si>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</si>
  <si>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</si>
  <si>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</si>
  <si>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</si>
  <si>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</si>
  <si>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</si>
  <si>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</si>
  <si>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</si>
  <si>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</si>
  <si>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</si>
  <si>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</si>
  <si>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</si>
  <si>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</si>
  <si>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</si>
  <si>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</si>
  <si>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</si>
  <si>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</si>
  <si>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</si>
  <si>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</si>
  <si>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</si>
  <si>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</si>
  <si>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</si>
  <si>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</si>
  <si>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</si>
  <si>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</si>
  <si>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</si>
  <si>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</si>
  <si>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</si>
  <si>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</si>
  <si>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</si>
  <si>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</si>
  <si>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</si>
  <si>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</si>
  <si>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</si>
  <si>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</si>
  <si>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</si>
  <si>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</si>
  <si>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</si>
  <si>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</si>
  <si>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</si>
  <si>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</si>
  <si>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</si>
  <si>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</si>
  <si>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</si>
  <si>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</si>
  <si>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</si>
  <si>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</si>
  <si>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</si>
  <si>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</si>
  <si>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</si>
  <si>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</si>
  <si>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</si>
  <si>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</si>
  <si>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</si>
  <si>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</si>
  <si>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</si>
  <si>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</si>
  <si>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</si>
  <si>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</si>
  <si>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</si>
  <si>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</si>
  <si>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</si>
  <si>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</si>
  <si>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</si>
  <si>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</si>
  <si>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</si>
  <si>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</si>
  <si>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</si>
  <si>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</si>
  <si>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</si>
  <si>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</si>
  <si>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</si>
  <si>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</si>
  <si>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</si>
  <si>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</si>
  <si>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</si>
  <si>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</si>
  <si>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</si>
  <si>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</si>
  <si>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</si>
  <si>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</si>
  <si>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</si>
  <si>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</si>
  <si>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</si>
  <si>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</si>
  <si>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</si>
  <si>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</si>
  <si>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</si>
  <si>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</si>
  <si>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</si>
  <si>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</si>
  <si>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</si>
  <si>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</si>
  <si>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</si>
  <si>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</si>
  <si>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</si>
  <si>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</si>
  <si>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</si>
  <si>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</si>
  <si>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</si>
  <si>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</si>
  <si>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</si>
  <si>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</si>
  <si>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</si>
  <si>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</si>
  <si>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</si>
  <si>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</si>
  <si>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</si>
  <si>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</si>
  <si>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</si>
  <si>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</si>
  <si>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</si>
  <si>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</si>
  <si>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</si>
  <si>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</si>
  <si>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</si>
  <si>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</si>
  <si>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</si>
  <si>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</si>
  <si>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</si>
  <si>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</si>
  <si>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</si>
  <si>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</si>
  <si>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</si>
  <si>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</si>
  <si>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</si>
  <si>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</si>
  <si>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</si>
  <si>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</si>
  <si>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</si>
  <si>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</si>
  <si>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</si>
  <si>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</si>
  <si>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</si>
  <si>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</si>
  <si>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</si>
  <si>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</si>
  <si>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</si>
  <si>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</si>
  <si>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</si>
  <si>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</si>
  <si>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</si>
  <si>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</si>
  <si>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</si>
  <si>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</si>
  <si>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</si>
  <si>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</si>
  <si>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</si>
  <si>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</si>
  <si>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</si>
  <si>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</si>
  <si>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</si>
  <si>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</si>
  <si>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</si>
  <si>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</si>
  <si>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</si>
  <si>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</si>
  <si>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</si>
  <si>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</si>
  <si>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</si>
  <si>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</si>
  <si>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</si>
  <si>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</si>
  <si>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</si>
  <si>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</si>
  <si>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</si>
  <si>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</si>
  <si>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</si>
  <si>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</si>
  <si>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</si>
  <si>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</si>
  <si>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</si>
  <si>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</si>
  <si>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</si>
  <si>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</si>
  <si>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</si>
  <si>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</si>
  <si>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</si>
  <si>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</si>
  <si>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</si>
  <si>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</si>
  <si>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</si>
  <si>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</si>
  <si>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</si>
  <si>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</si>
  <si>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</si>
  <si>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</si>
  <si>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</si>
  <si>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</si>
  <si>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</si>
  <si>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</si>
  <si>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</si>
  <si>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</si>
  <si>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</si>
  <si>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</si>
  <si>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</si>
  <si>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</si>
  <si>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</si>
  <si>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</si>
  <si>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</si>
  <si>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</si>
  <si>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</si>
  <si>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</si>
  <si>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</si>
  <si>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</si>
  <si>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</si>
  <si>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</si>
  <si>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</si>
  <si>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</si>
  <si>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</si>
  <si>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</si>
  <si>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</si>
  <si>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</si>
  <si>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</si>
  <si>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</si>
  <si>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</si>
  <si>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</si>
  <si>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</si>
  <si>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</si>
  <si>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</si>
  <si>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</si>
  <si>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</si>
  <si>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</si>
  <si>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</si>
  <si>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</si>
  <si>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</si>
  <si>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</si>
  <si>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</si>
  <si>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</si>
  <si>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</si>
  <si>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</si>
  <si>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</si>
  <si>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</si>
  <si>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</si>
  <si>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</si>
  <si>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</si>
  <si>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</si>
  <si>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</si>
  <si>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</si>
  <si>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</si>
  <si>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</si>
  <si>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</si>
  <si>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</si>
  <si>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</si>
  <si>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</si>
  <si>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</si>
  <si>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</si>
  <si>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</si>
  <si>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</si>
  <si>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</si>
  <si>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</si>
  <si>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</si>
  <si>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</si>
  <si>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</si>
  <si>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</si>
  <si>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</si>
  <si>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</si>
  <si>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</si>
  <si>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</si>
  <si>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</si>
  <si>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</si>
  <si>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</si>
  <si>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</si>
  <si>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</si>
  <si>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</si>
  <si>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</si>
  <si>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</si>
  <si>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</si>
  <si>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</si>
  <si>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</si>
  <si>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</si>
  <si>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</si>
  <si>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</si>
  <si>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</si>
  <si>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</si>
  <si>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</si>
  <si>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</si>
  <si>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</si>
  <si>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</si>
  <si>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</si>
  <si>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</si>
  <si>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</si>
  <si>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</si>
  <si>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</si>
  <si>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</si>
  <si>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</si>
  <si>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</si>
  <si>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</si>
  <si>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</si>
  <si>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</si>
  <si>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</si>
  <si>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</si>
  <si>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</si>
  <si>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</si>
  <si>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</si>
  <si>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</si>
  <si>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</si>
  <si>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</si>
  <si>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</si>
  <si>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</si>
  <si>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</si>
  <si>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</si>
  <si>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</si>
  <si>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</si>
  <si>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</si>
  <si>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</si>
  <si>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</si>
  <si>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</si>
  <si>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</si>
  <si>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</si>
  <si>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</si>
  <si>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</si>
  <si>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</si>
  <si>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</si>
  <si>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</si>
  <si>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</si>
  <si>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</si>
  <si>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</si>
  <si>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</si>
  <si>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</si>
  <si>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</si>
  <si>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</si>
  <si>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</si>
  <si>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</si>
  <si>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</si>
  <si>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</si>
  <si>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</si>
  <si>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</si>
  <si>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</si>
  <si>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</si>
  <si>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</si>
  <si>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</si>
  <si>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</si>
  <si>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</si>
  <si>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</si>
  <si>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</si>
  <si>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</si>
  <si>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</si>
  <si>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</si>
  <si>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</si>
  <si>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</si>
  <si>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</si>
  <si>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</si>
  <si>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</si>
  <si>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</si>
  <si>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</si>
  <si>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</si>
  <si>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</si>
  <si>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</si>
  <si>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</si>
  <si>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</si>
  <si>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</si>
  <si>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</si>
  <si>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</si>
  <si>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</si>
  <si>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</si>
  <si>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</si>
  <si>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</si>
  <si>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</si>
  <si>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</si>
  <si>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</si>
  <si>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</si>
  <si>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</si>
  <si>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</si>
  <si>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</si>
  <si>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</si>
  <si>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</si>
  <si>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</si>
  <si>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</si>
  <si>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</si>
  <si>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</si>
  <si>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</si>
  <si>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</si>
  <si>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</si>
  <si>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</si>
  <si>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</si>
  <si>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</si>
  <si>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</si>
  <si>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</si>
  <si>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</si>
  <si>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</si>
  <si>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</si>
  <si>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</si>
  <si>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</si>
  <si>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</si>
  <si>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</si>
  <si>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</si>
  <si>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</si>
  <si>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</si>
  <si>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</si>
  <si>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</si>
  <si>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</si>
  <si>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</si>
  <si>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</si>
  <si>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</si>
  <si>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</si>
  <si>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</si>
  <si>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</si>
  <si>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</si>
  <si>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</si>
  <si>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</si>
  <si>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</si>
  <si>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</si>
  <si>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</si>
  <si>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</si>
  <si>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</si>
  <si>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</si>
  <si>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</si>
  <si>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</si>
  <si>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</si>
  <si>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</si>
  <si>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</si>
  <si>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</si>
  <si>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</si>
  <si>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</si>
  <si>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</si>
  <si>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</si>
  <si>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</si>
  <si>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</si>
  <si>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</si>
  <si>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</si>
  <si>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</si>
  <si>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</si>
  <si>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</si>
  <si>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</si>
  <si>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</si>
  <si>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</si>
  <si>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</si>
  <si>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</si>
  <si>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</si>
  <si>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</si>
  <si>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</si>
  <si>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</si>
  <si>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</si>
  <si>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</si>
  <si>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</si>
  <si>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</si>
  <si>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</si>
  <si>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</si>
  <si>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</si>
  <si>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</si>
  <si>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</si>
  <si>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</si>
  <si>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</si>
  <si>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</si>
  <si>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</si>
  <si>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</si>
  <si>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</si>
  <si>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</si>
  <si>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</si>
  <si>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</si>
  <si>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</si>
  <si>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</si>
  <si>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</si>
  <si>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</si>
  <si>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</si>
  <si>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</si>
  <si>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</si>
  <si>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</si>
  <si>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</si>
  <si>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</si>
  <si>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</si>
  <si>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</si>
  <si>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</si>
  <si>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</si>
  <si>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</si>
  <si>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</si>
  <si>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</si>
  <si>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</si>
  <si>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</si>
  <si>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</si>
  <si>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</si>
  <si>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</si>
  <si>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</si>
  <si>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</si>
  <si>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</si>
  <si>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</si>
  <si>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</si>
  <si>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</si>
  <si>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</si>
  <si>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</si>
  <si>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</si>
  <si>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</si>
  <si>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</si>
  <si>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</si>
  <si>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</si>
  <si>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</si>
  <si>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</si>
  <si>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</si>
  <si>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</si>
  <si>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</si>
  <si>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</si>
  <si>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</si>
  <si>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</si>
  <si>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</si>
  <si>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</si>
  <si>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</si>
  <si>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</si>
  <si>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</si>
  <si>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</si>
  <si>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</si>
  <si>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</si>
  <si>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</si>
  <si>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</si>
  <si>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</si>
  <si>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</si>
  <si>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</si>
  <si>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</si>
  <si>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</si>
  <si>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</si>
  <si>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</si>
  <si>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</si>
  <si>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</si>
  <si>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</si>
  <si>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</si>
  <si>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</si>
  <si>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</si>
  <si>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</si>
  <si>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</si>
  <si>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</si>
  <si>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</si>
  <si>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</si>
  <si>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</si>
  <si>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</si>
  <si>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</si>
  <si>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</si>
  <si>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</si>
  <si>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</si>
  <si>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</si>
  <si>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</si>
  <si>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</si>
  <si>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</si>
  <si>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</si>
  <si>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</si>
  <si>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</si>
  <si>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</si>
  <si>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</si>
  <si>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</si>
  <si>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</si>
  <si>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</si>
  <si>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</si>
  <si>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</si>
  <si>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</si>
  <si>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</si>
  <si>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</si>
  <si>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</si>
  <si>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</si>
  <si>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</si>
  <si>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</si>
  <si>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</si>
  <si>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</si>
  <si>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</si>
  <si>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</si>
  <si>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</si>
  <si>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</si>
  <si>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</si>
  <si>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</si>
  <si>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</si>
  <si>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</si>
  <si>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</si>
  <si>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</si>
  <si>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</si>
  <si>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</si>
  <si>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</si>
  <si>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</si>
  <si>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</si>
  <si>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</si>
  <si>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</si>
  <si>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</si>
  <si>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</si>
  <si>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</si>
  <si>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</si>
  <si>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</si>
  <si>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</si>
  <si>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</si>
  <si>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</si>
  <si>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</si>
  <si>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</si>
  <si>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</si>
  <si>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</si>
  <si>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</si>
  <si>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</si>
  <si>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</si>
  <si>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</si>
  <si>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</si>
  <si>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</si>
  <si>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</si>
  <si>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</si>
  <si>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</si>
  <si>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</si>
  <si>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</si>
  <si>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</si>
  <si>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</si>
  <si>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</si>
  <si>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</si>
  <si>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</si>
  <si>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</si>
  <si>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</si>
  <si>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</si>
  <si>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</si>
  <si>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</si>
  <si>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</si>
  <si>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</si>
  <si>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</si>
  <si>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</si>
  <si>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</si>
  <si>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</si>
  <si>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</si>
  <si>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</si>
  <si>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</si>
  <si>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</si>
  <si>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</si>
  <si>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</si>
  <si>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</si>
  <si>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</si>
  <si>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</si>
  <si>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</si>
  <si>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</si>
  <si>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</si>
  <si>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</si>
  <si>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</si>
  <si>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</si>
  <si>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</si>
  <si>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</si>
  <si>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</si>
  <si>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</si>
  <si>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</si>
  <si>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</si>
  <si>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</si>
  <si>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</si>
  <si>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</si>
  <si>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</si>
  <si>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</si>
  <si>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</si>
  <si>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</si>
  <si>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</si>
  <si>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</si>
  <si>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</si>
  <si>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</si>
  <si>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</si>
  <si>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</si>
  <si>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</si>
  <si>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</si>
  <si>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</si>
  <si>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</si>
  <si>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</si>
  <si>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</si>
  <si>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</si>
  <si>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</si>
  <si>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</si>
  <si>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</si>
  <si>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</si>
  <si>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</si>
  <si>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</si>
  <si>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</si>
  <si>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</si>
  <si>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</si>
  <si>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</si>
  <si>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</si>
  <si>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</si>
  <si>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</si>
  <si>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</si>
  <si>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</si>
  <si>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</si>
  <si>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</si>
  <si>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</si>
  <si>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</si>
  <si>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</si>
  <si>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</si>
  <si>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</si>
  <si>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</si>
  <si>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</si>
  <si>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</si>
  <si>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</si>
  <si>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</si>
  <si>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</si>
  <si>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</si>
  <si>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</si>
  <si>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</si>
  <si>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</si>
  <si>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</si>
  <si>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</si>
  <si>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</si>
  <si>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</si>
  <si>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</si>
  <si>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</si>
  <si>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</si>
  <si>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</si>
  <si>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</si>
  <si>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</si>
  <si>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</si>
  <si>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</si>
  <si>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</si>
  <si>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</si>
  <si>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</si>
  <si>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</si>
  <si>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</si>
  <si>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</si>
  <si>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</si>
  <si>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</si>
  <si>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</si>
  <si>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</si>
  <si>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</si>
  <si>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</si>
  <si>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</si>
  <si>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</si>
  <si>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</si>
  <si>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</si>
  <si>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</si>
  <si>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</si>
  <si>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</si>
  <si>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</si>
  <si>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</si>
  <si>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</si>
  <si>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</si>
  <si>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</si>
  <si>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</si>
  <si>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</si>
  <si>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</si>
  <si>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</si>
  <si>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</si>
  <si>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</si>
  <si>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</si>
  <si>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</si>
  <si>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</si>
  <si>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</si>
  <si>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</si>
  <si>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</si>
  <si>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</si>
  <si>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</si>
  <si>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</si>
  <si>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</si>
  <si>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</si>
  <si>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</si>
  <si>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</si>
  <si>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</si>
  <si>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</si>
  <si>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</si>
  <si>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</si>
  <si>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</si>
  <si>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</si>
  <si>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</si>
  <si>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</si>
  <si>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</si>
  <si>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</si>
  <si>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</si>
  <si>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</si>
  <si>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</si>
  <si>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</si>
  <si>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</si>
  <si>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</si>
  <si>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</si>
  <si>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</si>
  <si>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</si>
  <si>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</si>
  <si>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</si>
  <si>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</si>
  <si>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</si>
  <si>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</si>
  <si>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</si>
  <si>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</si>
  <si>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</si>
  <si>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</si>
  <si>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</si>
  <si>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</si>
  <si>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</si>
  <si>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</si>
  <si>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</si>
  <si>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</si>
  <si>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</si>
  <si>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</si>
  <si>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</si>
  <si>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</si>
  <si>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</si>
  <si>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</si>
  <si>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</si>
  <si>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</si>
  <si>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</si>
  <si>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</si>
  <si>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</si>
  <si>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</si>
  <si>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</si>
  <si>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</si>
  <si>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</si>
  <si>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</si>
  <si>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</si>
  <si>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</si>
  <si>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</si>
  <si>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</si>
  <si>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</si>
  <si>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</si>
  <si>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</si>
  <si>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</si>
  <si>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</si>
  <si>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</si>
  <si>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</si>
  <si>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</si>
  <si>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</si>
  <si>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</si>
  <si>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</si>
  <si>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</si>
  <si>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</si>
  <si>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</si>
  <si>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</si>
  <si>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</si>
  <si>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</si>
  <si>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</si>
  <si>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</si>
  <si>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</si>
  <si>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</si>
  <si>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</si>
  <si>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</si>
  <si>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</si>
  <si>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</si>
  <si>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</si>
  <si>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</si>
  <si>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</si>
  <si>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</si>
  <si>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</si>
  <si>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</si>
  <si>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</si>
  <si>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</si>
  <si>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</si>
  <si>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</si>
  <si>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</si>
  <si>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</si>
  <si>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</si>
  <si>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</si>
  <si>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</si>
  <si>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</si>
  <si>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</si>
  <si>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</si>
  <si>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</si>
  <si>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</si>
  <si>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</si>
  <si>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</si>
  <si>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</si>
  <si>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</si>
  <si>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</si>
  <si>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</si>
  <si>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</si>
  <si>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</si>
  <si>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</si>
  <si>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</si>
  <si>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</si>
  <si>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</si>
  <si>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</si>
  <si>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</si>
  <si>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</si>
  <si>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</si>
  <si>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</si>
  <si>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</si>
  <si>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</si>
  <si>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</si>
  <si>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</si>
  <si>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</si>
  <si>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</si>
  <si>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</si>
  <si>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</si>
  <si>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</si>
  <si>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</si>
  <si>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</si>
  <si>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</si>
  <si>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</si>
  <si>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</si>
  <si>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</si>
  <si>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</si>
  <si>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</si>
  <si>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</si>
  <si>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</si>
  <si>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</si>
  <si>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</si>
  <si>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</si>
  <si>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</si>
  <si>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</si>
  <si>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</si>
  <si>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</si>
  <si>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</si>
  <si>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</si>
  <si>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</si>
  <si>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</si>
  <si>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</si>
  <si>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</si>
  <si>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</si>
  <si>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</si>
  <si>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</si>
  <si>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</si>
  <si>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</si>
  <si>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</si>
  <si>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</si>
  <si>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</si>
  <si>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</si>
  <si>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</si>
  <si>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</si>
  <si>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</si>
  <si>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</si>
  <si>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</si>
  <si>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</si>
  <si>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</si>
  <si>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</si>
  <si>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</si>
  <si>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</si>
  <si>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</si>
  <si>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</si>
  <si>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</si>
  <si>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</si>
  <si>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</si>
  <si>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</si>
  <si>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</si>
  <si>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</si>
  <si>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</si>
  <si>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</si>
  <si>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</si>
  <si>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</si>
  <si>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</si>
  <si>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</si>
  <si>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</si>
  <si>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</si>
  <si>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</si>
  <si>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</si>
  <si>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</si>
  <si>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</si>
  <si>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</si>
  <si>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</si>
  <si>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</si>
  <si>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</si>
  <si>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</si>
  <si>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</si>
  <si>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</si>
  <si>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</si>
  <si>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</si>
  <si>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</si>
  <si>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</si>
  <si>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</si>
  <si>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</si>
  <si>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</si>
  <si>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</si>
  <si>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</si>
  <si>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</si>
  <si>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</si>
  <si>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</si>
  <si>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</si>
  <si>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</si>
  <si>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</si>
  <si>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</si>
  <si>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</si>
  <si>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</si>
  <si>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</si>
  <si>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</si>
  <si>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</si>
  <si>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</si>
  <si>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</si>
  <si>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</si>
  <si>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</si>
  <si>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</si>
  <si>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</si>
  <si>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</si>
  <si>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</si>
  <si>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</si>
  <si>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</si>
  <si>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</si>
  <si>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</si>
  <si>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</si>
  <si>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</si>
  <si>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</si>
  <si>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</si>
  <si>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</si>
  <si>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</si>
  <si>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</si>
  <si>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</si>
  <si>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</si>
  <si>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</si>
  <si>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</si>
  <si>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</si>
  <si>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</si>
  <si>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</si>
  <si>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</si>
  <si>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</si>
  <si>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</si>
  <si>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</si>
  <si>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</si>
  <si>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</si>
  <si>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</si>
  <si>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</si>
  <si>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</si>
  <si>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</si>
  <si>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</si>
  <si>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</si>
  <si>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</si>
  <si>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</si>
  <si>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</si>
  <si>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</si>
  <si>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</si>
  <si>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</si>
  <si>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</si>
  <si>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</si>
  <si>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</si>
  <si>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</si>
  <si>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</si>
  <si>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</si>
  <si>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</si>
  <si>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</si>
  <si>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</si>
  <si>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</si>
  <si>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</si>
  <si>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</si>
  <si>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</si>
  <si>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</si>
  <si>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</si>
  <si>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</si>
  <si>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</si>
  <si>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</si>
  <si>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</si>
  <si>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</si>
  <si>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</si>
  <si>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</si>
  <si>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</si>
  <si>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</si>
  <si>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</si>
  <si>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</si>
  <si>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</si>
  <si>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</si>
  <si>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</si>
  <si>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</si>
  <si>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</si>
  <si>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</si>
  <si>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</si>
  <si>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</si>
  <si>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</si>
  <si>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</si>
  <si>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</si>
  <si>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</si>
  <si>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</si>
  <si>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</si>
  <si>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</si>
  <si>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</si>
  <si>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</si>
  <si>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</si>
  <si>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</si>
  <si>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</si>
  <si>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</si>
  <si>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</si>
  <si>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</si>
  <si>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</si>
  <si>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</si>
  <si>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</si>
  <si>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</si>
  <si>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</si>
  <si>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</si>
  <si>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</si>
  <si>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</si>
  <si>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</si>
  <si>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</si>
  <si>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</si>
  <si>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</si>
  <si>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</si>
  <si>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</si>
  <si>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</si>
  <si>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</si>
  <si>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</si>
  <si>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</si>
  <si>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</si>
  <si>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</si>
  <si>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</si>
  <si>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</si>
  <si>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</si>
  <si>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</si>
  <si>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</si>
  <si>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</si>
  <si>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</si>
  <si>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</si>
  <si>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</si>
  <si>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</si>
  <si>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</si>
  <si>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</si>
  <si>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</si>
  <si>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</si>
  <si>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</si>
  <si>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</si>
  <si>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</si>
  <si>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</si>
  <si>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</si>
  <si>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</si>
  <si>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</si>
  <si>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</si>
  <si>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</si>
  <si>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</si>
  <si>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</si>
  <si>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</si>
  <si>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</si>
  <si>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</si>
  <si>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</si>
  <si>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</si>
  <si>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</si>
  <si>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</si>
  <si>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</si>
  <si>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</si>
  <si>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</si>
  <si>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</si>
  <si>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</si>
  <si>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</si>
  <si>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</si>
  <si>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</si>
  <si>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</si>
  <si>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</si>
  <si>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</si>
  <si>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</si>
  <si>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</si>
  <si>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</si>
  <si>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</si>
  <si>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</si>
  <si>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</si>
  <si>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</si>
  <si>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</si>
  <si>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</si>
  <si>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</si>
  <si>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</si>
  <si>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</si>
  <si>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</si>
  <si>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</si>
  <si>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</si>
  <si>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</si>
  <si>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</si>
  <si>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</si>
  <si>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</si>
  <si>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</si>
  <si>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</si>
  <si>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</si>
  <si>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</si>
  <si>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</si>
  <si>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</si>
  <si>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</si>
  <si>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</si>
  <si>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</si>
  <si>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</si>
  <si>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</si>
  <si>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</si>
  <si>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</si>
  <si>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</si>
  <si>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</si>
  <si>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</si>
  <si>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</si>
  <si>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</si>
  <si>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</si>
  <si>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</si>
  <si>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</si>
  <si>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</si>
  <si>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</si>
  <si>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</si>
  <si>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</si>
  <si>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</si>
  <si>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</si>
  <si>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</si>
  <si>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</si>
  <si>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</si>
  <si>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</si>
  <si>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</si>
  <si>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</si>
  <si>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</si>
  <si>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</si>
  <si>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</si>
  <si>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</si>
  <si>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</si>
  <si>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</si>
  <si>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</si>
  <si>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</si>
  <si>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</si>
  <si>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</si>
  <si>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</si>
  <si>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</si>
  <si>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</si>
  <si>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</si>
  <si>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</si>
  <si>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</si>
  <si>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</si>
  <si>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</si>
  <si>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</si>
  <si>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</si>
  <si>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</si>
  <si>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</si>
  <si>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</si>
  <si>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</si>
  <si>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</si>
  <si>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</si>
  <si>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</si>
  <si>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</si>
  <si>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</si>
  <si>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</si>
  <si>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</si>
  <si>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</si>
  <si>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</si>
  <si>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</si>
  <si>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</si>
  <si>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</si>
  <si>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</si>
  <si>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</si>
  <si>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</si>
  <si>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</si>
  <si>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</si>
  <si>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</si>
  <si>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</si>
  <si>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</si>
  <si>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</si>
  <si>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</si>
  <si>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</si>
  <si>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</si>
  <si>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</si>
  <si>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</si>
  <si>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</si>
  <si>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</si>
  <si>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</si>
  <si>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</si>
  <si>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</si>
  <si>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</si>
  <si>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</si>
  <si>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</si>
  <si>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</si>
  <si>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</si>
  <si>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</si>
  <si>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</si>
  <si>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</si>
  <si>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</si>
  <si>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</si>
  <si>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</si>
  <si>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</si>
  <si>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</si>
  <si>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</si>
  <si>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</si>
  <si>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</si>
  <si>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</si>
  <si>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</si>
  <si>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</si>
  <si>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</si>
  <si>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</si>
  <si>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</si>
  <si>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</si>
  <si>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</si>
  <si>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</si>
  <si>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</si>
  <si>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</si>
  <si>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</si>
  <si>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</si>
  <si>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</si>
  <si>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</si>
  <si>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</si>
  <si>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</si>
  <si>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</si>
  <si>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</si>
  <si>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</si>
  <si>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</si>
  <si>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</si>
  <si>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</si>
  <si>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</si>
  <si>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</si>
  <si>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</si>
  <si>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</si>
  <si>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</si>
  <si>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</si>
  <si>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</si>
  <si>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</si>
  <si>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</si>
  <si>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</si>
  <si>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</si>
  <si>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</si>
  <si>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</si>
  <si>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</si>
  <si>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</si>
  <si>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</si>
  <si>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</si>
  <si>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</si>
  <si>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</si>
  <si>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</si>
  <si>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</si>
  <si>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</si>
  <si>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</si>
  <si>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</si>
  <si>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</si>
  <si>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</si>
  <si>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</si>
  <si>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</si>
  <si>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</si>
  <si>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</si>
  <si>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</si>
  <si>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</si>
  <si>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</si>
  <si>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</si>
  <si>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</si>
  <si>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</si>
  <si>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</si>
  <si>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</si>
  <si>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</si>
  <si>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</si>
  <si>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</si>
  <si>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</si>
  <si>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</si>
  <si>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</si>
  <si>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</si>
  <si>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</si>
  <si>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</si>
  <si>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</si>
  <si>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</si>
  <si>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</si>
  <si>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</si>
  <si>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</si>
  <si>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</si>
  <si>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</si>
  <si>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</si>
  <si>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</si>
  <si>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</si>
  <si>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</si>
  <si>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</si>
  <si>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</si>
  <si>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</si>
  <si>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</si>
  <si>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</si>
  <si>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</si>
  <si>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</si>
  <si>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</si>
  <si>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</si>
  <si>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</si>
  <si>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</si>
  <si>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</si>
  <si>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</si>
  <si>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</si>
  <si>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</si>
  <si>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</si>
  <si>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</si>
  <si>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</si>
  <si>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</si>
  <si>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</si>
  <si>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</si>
  <si>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</si>
  <si>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</si>
  <si>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</si>
  <si>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</si>
  <si>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</si>
  <si>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</si>
  <si>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</si>
  <si>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</si>
  <si>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</si>
  <si>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</si>
  <si>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</si>
  <si>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</si>
  <si>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</si>
  <si>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</si>
  <si>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</si>
  <si>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</si>
  <si>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</si>
  <si>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</si>
  <si>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</si>
  <si>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</si>
  <si>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</si>
  <si>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</si>
  <si>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</si>
  <si>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</si>
  <si>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</si>
  <si>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</si>
  <si>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</si>
  <si>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</si>
  <si>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</si>
  <si>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</si>
  <si>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</si>
  <si>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</si>
  <si>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</si>
  <si>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</si>
  <si>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</si>
  <si>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</si>
  <si>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</si>
  <si>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</si>
  <si>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</si>
  <si>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</si>
  <si>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</si>
  <si>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</si>
  <si>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</si>
  <si>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</si>
  <si>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</si>
  <si>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</si>
  <si>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</si>
  <si>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</si>
  <si>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</si>
  <si>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</si>
  <si>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</si>
  <si>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</si>
  <si>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</si>
  <si>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</si>
  <si>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</si>
  <si>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</si>
  <si>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</si>
  <si>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</si>
  <si>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</si>
  <si>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</si>
  <si>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</si>
  <si>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</si>
  <si>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</si>
  <si>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</si>
  <si>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</si>
  <si>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</si>
  <si>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</si>
  <si>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</si>
  <si>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</si>
  <si>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</si>
  <si>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</si>
  <si>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</si>
  <si>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</si>
  <si>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</si>
  <si>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</si>
  <si>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</si>
  <si>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</si>
  <si>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</si>
  <si>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</si>
  <si>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</si>
  <si>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</si>
  <si>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</si>
  <si>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</si>
  <si>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</si>
  <si>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</si>
  <si>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</si>
  <si>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</si>
  <si>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</si>
  <si>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</si>
  <si>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</si>
  <si>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</si>
  <si>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</si>
  <si>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</si>
  <si>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</si>
  <si>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</si>
  <si>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</si>
  <si>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</si>
  <si>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</si>
  <si>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</si>
  <si>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</si>
  <si>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</si>
  <si>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</si>
  <si>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</si>
  <si>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</si>
  <si>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</si>
  <si>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</si>
  <si>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</si>
  <si>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</si>
  <si>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</si>
  <si>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</si>
  <si>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</si>
  <si>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</si>
  <si>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</si>
  <si>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</si>
  <si>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</si>
  <si>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</si>
  <si>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</si>
  <si>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</si>
  <si>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</si>
  <si>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</si>
  <si>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</si>
  <si>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</si>
  <si>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</si>
  <si>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</si>
  <si>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</si>
  <si>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</si>
  <si>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</si>
  <si>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</si>
  <si>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</si>
  <si>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</si>
  <si>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</si>
  <si>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</si>
  <si>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</si>
  <si>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</si>
  <si>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</si>
  <si>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</si>
  <si>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</si>
  <si>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</si>
  <si>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</si>
  <si>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</si>
  <si>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</si>
  <si>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</si>
  <si>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</si>
  <si>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</si>
  <si>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</si>
  <si>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</si>
  <si>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</si>
  <si>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</si>
  <si>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</si>
  <si>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</si>
  <si>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</si>
  <si>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</si>
  <si>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</si>
  <si>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</si>
  <si>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</si>
  <si>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</si>
  <si>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</si>
  <si>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</si>
  <si>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</si>
  <si>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</si>
  <si>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</si>
  <si>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</si>
  <si>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</si>
  <si>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</si>
  <si>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</si>
  <si>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</si>
  <si>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</si>
  <si>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</si>
  <si>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</si>
  <si>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</si>
  <si>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</si>
  <si>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</si>
  <si>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</si>
  <si>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</si>
  <si>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</si>
  <si>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</si>
  <si>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</si>
  <si>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</si>
  <si>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</si>
  <si>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</si>
  <si>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</si>
  <si>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</si>
  <si>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</si>
  <si>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</si>
  <si>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</si>
  <si>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</si>
  <si>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</si>
  <si>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</si>
  <si>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</si>
  <si>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</si>
  <si>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</si>
  <si>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</si>
  <si>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</si>
  <si>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</si>
  <si>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</si>
  <si>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</si>
  <si>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</si>
  <si>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</si>
  <si>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</si>
  <si>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</si>
  <si>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</si>
  <si>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</si>
  <si>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</si>
  <si>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</si>
  <si>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</si>
  <si>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</si>
  <si>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</si>
  <si>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</si>
  <si>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</si>
  <si>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</si>
  <si>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</si>
  <si>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</si>
  <si>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</si>
  <si>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</si>
  <si>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</si>
  <si>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</si>
  <si>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</si>
  <si>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</si>
  <si>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</si>
  <si>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</si>
  <si>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</si>
  <si>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</si>
  <si>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</si>
  <si>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</si>
  <si>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</si>
  <si>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</si>
  <si>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</si>
  <si>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</si>
  <si>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</si>
  <si>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</si>
  <si>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</si>
  <si>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</si>
  <si>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</si>
  <si>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</si>
  <si>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</si>
  <si>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</si>
  <si>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</si>
  <si>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</si>
  <si>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</si>
  <si>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</si>
  <si>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</si>
  <si>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</si>
  <si>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</si>
  <si>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</si>
  <si>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</si>
  <si>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</si>
  <si>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</si>
  <si>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</si>
  <si>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</si>
  <si>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</si>
  <si>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</si>
  <si>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</si>
  <si>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</si>
  <si>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</si>
  <si>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</si>
  <si>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</si>
  <si>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</si>
  <si>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</si>
  <si>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</si>
  <si>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</si>
  <si>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</si>
  <si>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</si>
  <si>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</si>
  <si>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</si>
  <si>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</si>
  <si>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</si>
  <si>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</si>
  <si>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</si>
  <si>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</si>
  <si>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</si>
  <si>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</si>
  <si>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</si>
  <si>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</si>
  <si>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</si>
  <si>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</si>
  <si>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</si>
  <si>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</si>
  <si>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</si>
  <si>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</si>
  <si>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</si>
  <si>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</si>
  <si>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</si>
  <si>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</si>
  <si>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</si>
  <si>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</si>
  <si>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</si>
  <si>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</si>
  <si>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</si>
  <si>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</si>
  <si>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</si>
  <si>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</si>
  <si>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</si>
  <si>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</si>
  <si>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</si>
  <si>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</si>
  <si>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</si>
  <si>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</si>
  <si>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</si>
  <si>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</si>
  <si>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</si>
  <si>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</si>
  <si>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</si>
  <si>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</si>
  <si>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</si>
  <si>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</si>
  <si>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</si>
  <si>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</si>
  <si>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</si>
  <si>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</si>
  <si>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</si>
  <si>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</si>
  <si>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</si>
  <si>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</si>
  <si>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</si>
  <si>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</si>
  <si>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</si>
  <si>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</si>
  <si>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</si>
  <si>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</si>
  <si>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</si>
  <si>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</si>
  <si>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</si>
  <si>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</si>
  <si>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</si>
  <si>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</si>
  <si>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</si>
  <si>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</si>
  <si>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</si>
  <si>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</si>
  <si>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</si>
  <si>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</si>
  <si>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</si>
  <si>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</si>
  <si>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</si>
  <si>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</si>
  <si>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</si>
  <si>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</si>
  <si>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</si>
  <si>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</si>
  <si>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</si>
  <si>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</si>
  <si>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</si>
  <si>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</si>
  <si>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</si>
  <si>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</si>
  <si>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</si>
  <si>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</si>
  <si>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</si>
  <si>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</si>
  <si>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</si>
  <si>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</si>
  <si>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</si>
  <si>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</si>
  <si>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</si>
  <si>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</si>
  <si>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</si>
  <si>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</si>
  <si>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</si>
  <si>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</si>
  <si>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</si>
  <si>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</si>
  <si>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</si>
  <si>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</si>
  <si>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</si>
  <si>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</si>
  <si>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</si>
  <si>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</si>
  <si>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</si>
  <si>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</si>
  <si>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</si>
  <si>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</si>
  <si>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</si>
  <si>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</si>
  <si>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</si>
  <si>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</si>
  <si>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</si>
  <si>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</si>
  <si>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</si>
  <si>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</si>
  <si>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</si>
  <si>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</si>
  <si>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</si>
  <si>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</si>
  <si>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</si>
  <si>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</si>
  <si>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</si>
  <si>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</si>
  <si>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</si>
  <si>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</si>
  <si>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</si>
  <si>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</si>
  <si>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</si>
  <si>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</si>
  <si>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</si>
  <si>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</si>
  <si>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</si>
  <si>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</si>
  <si>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</si>
  <si>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</si>
  <si>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</si>
  <si>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</si>
  <si>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</si>
  <si>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</si>
  <si>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</si>
  <si>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</si>
  <si>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</si>
  <si>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</si>
  <si>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</si>
  <si>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</si>
  <si>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</si>
  <si>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</si>
  <si>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</si>
  <si>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</si>
  <si>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</si>
  <si>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</si>
  <si>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</si>
  <si>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</si>
  <si>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</si>
  <si>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</si>
  <si>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</si>
  <si>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</si>
  <si>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</si>
  <si>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</si>
  <si>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</si>
  <si>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</si>
  <si>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</si>
  <si>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</si>
  <si>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</si>
  <si>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</si>
  <si>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</si>
  <si>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</si>
  <si>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</si>
  <si>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</si>
  <si>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</si>
  <si>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</si>
  <si>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</si>
  <si>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</si>
  <si>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</si>
  <si>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</si>
  <si>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</si>
  <si>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</si>
  <si>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</si>
  <si>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</si>
  <si>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</si>
  <si>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</si>
  <si>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</si>
  <si>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</si>
  <si>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</si>
  <si>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</si>
  <si>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</si>
  <si>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</si>
  <si>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</si>
  <si>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</si>
  <si>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</si>
  <si>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</si>
  <si>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</si>
  <si>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</si>
  <si>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</si>
  <si>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</si>
  <si>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</si>
  <si>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</si>
  <si>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</si>
  <si>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</si>
  <si>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</si>
  <si>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</si>
  <si>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</si>
  <si>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</si>
  <si>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</si>
  <si>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</si>
  <si>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</si>
  <si>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</si>
  <si>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</si>
  <si>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</si>
  <si>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</si>
  <si>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</si>
  <si>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</si>
  <si>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</si>
  <si>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</si>
  <si>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</si>
  <si>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</si>
  <si>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</si>
  <si>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</si>
  <si>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</si>
  <si>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</si>
  <si>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</si>
  <si>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</si>
  <si>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</si>
  <si>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</si>
  <si>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</si>
  <si>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</si>
  <si>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</si>
  <si>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</si>
  <si>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</si>
  <si>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</si>
  <si>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</si>
  <si>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</si>
  <si>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</si>
  <si>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</si>
  <si>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</si>
  <si>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</si>
  <si>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</si>
  <si>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</si>
  <si>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</si>
  <si>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</si>
  <si>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</si>
  <si>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</si>
  <si>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</si>
  <si>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</si>
  <si>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</si>
  <si>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</si>
  <si>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</si>
  <si>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</si>
  <si>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</si>
  <si>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</si>
  <si>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</si>
  <si>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</si>
  <si>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</si>
  <si>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</si>
  <si>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</si>
  <si>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</si>
  <si>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</si>
  <si>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</si>
  <si>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</si>
  <si>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</si>
  <si>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</si>
  <si>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</si>
  <si>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</si>
  <si>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</si>
  <si>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</si>
  <si>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</si>
  <si>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</si>
  <si>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</si>
  <si>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</si>
  <si>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</si>
  <si>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</si>
  <si>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</si>
  <si>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</si>
  <si>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</si>
  <si>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</si>
  <si>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</si>
  <si>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</si>
  <si>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</si>
  <si>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</si>
  <si>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</si>
  <si>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</si>
  <si>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</si>
  <si>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</si>
  <si>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</si>
  <si>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</si>
  <si>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</si>
  <si>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</si>
  <si>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</si>
  <si>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</si>
  <si>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</si>
  <si>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</si>
  <si>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</si>
  <si>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</si>
  <si>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</si>
  <si>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</si>
  <si>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</si>
  <si>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</si>
  <si>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</si>
  <si>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</si>
  <si>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</si>
  <si>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</si>
  <si>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</si>
  <si>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</si>
  <si>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</si>
  <si>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</si>
  <si>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</si>
  <si>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</si>
  <si>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</si>
  <si>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</si>
  <si>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</si>
  <si>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</si>
  <si>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</si>
  <si>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</si>
  <si>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</si>
  <si>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</si>
  <si>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</si>
  <si>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</si>
  <si>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</si>
  <si>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</si>
  <si>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</si>
  <si>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</si>
  <si>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</si>
  <si>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</si>
  <si>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</si>
  <si>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</si>
  <si>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</si>
  <si>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</si>
  <si>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</si>
  <si>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</si>
  <si>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</si>
  <si>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</si>
  <si>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</si>
  <si>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</si>
  <si>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</si>
  <si>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</si>
  <si>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</si>
  <si>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</si>
  <si>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</si>
  <si>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</si>
  <si>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</si>
  <si>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</si>
  <si>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</si>
  <si>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</si>
  <si>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</si>
  <si>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</si>
  <si>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</si>
  <si>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</si>
  <si>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</si>
  <si>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</si>
  <si>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</si>
  <si>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</si>
  <si>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</si>
  <si>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</si>
  <si>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</si>
  <si>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</si>
  <si>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</si>
  <si>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</si>
  <si>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</si>
  <si>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</si>
  <si>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</si>
  <si>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</si>
  <si>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</si>
  <si>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</si>
  <si>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</si>
  <si>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</si>
  <si>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</si>
  <si>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</si>
  <si>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</si>
  <si>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</si>
  <si>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</si>
  <si>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</si>
  <si>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</si>
  <si>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</si>
  <si>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</si>
  <si>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</si>
  <si>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</si>
  <si>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</si>
  <si>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</si>
  <si>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</si>
  <si>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</si>
  <si>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</si>
  <si>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</si>
  <si>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</si>
  <si>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</si>
  <si>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</si>
  <si>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</si>
  <si>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</si>
  <si>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</si>
  <si>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</si>
  <si>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</si>
  <si>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</si>
  <si>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</si>
  <si>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</si>
  <si>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</si>
  <si>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</si>
  <si>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</si>
  <si>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</si>
  <si>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</si>
  <si>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</si>
  <si>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</si>
  <si>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</si>
  <si>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</si>
  <si>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</si>
  <si>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</si>
  <si>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</si>
  <si>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</si>
  <si>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</si>
  <si>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</si>
  <si>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</si>
  <si>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</si>
  <si>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</si>
  <si>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</si>
  <si>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</si>
  <si>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</si>
  <si>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</si>
  <si>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</si>
  <si>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</si>
  <si>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</si>
  <si>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</si>
  <si>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</si>
  <si>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</si>
  <si>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</si>
  <si>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</si>
  <si>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</si>
  <si>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</si>
  <si>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</si>
  <si>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</si>
  <si>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</si>
  <si>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</si>
  <si>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</si>
  <si>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</si>
  <si>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</si>
  <si>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</si>
  <si>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</si>
  <si>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</si>
  <si>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</si>
  <si>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</si>
  <si>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</si>
  <si>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</si>
  <si>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</si>
  <si>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</si>
  <si>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</si>
  <si>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</si>
  <si>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</si>
  <si>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</si>
  <si>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</si>
  <si>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</si>
  <si>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</si>
  <si>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</si>
  <si>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</si>
  <si>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</si>
  <si>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</si>
  <si>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</si>
  <si>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</si>
  <si>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</si>
  <si>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</si>
  <si>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</si>
  <si>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</si>
  <si>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</si>
  <si>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</si>
  <si>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</si>
  <si>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</si>
  <si>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</si>
  <si>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</si>
  <si>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</si>
  <si>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</si>
  <si>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</si>
  <si>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</si>
  <si>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</si>
  <si>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</si>
  <si>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</si>
  <si>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</si>
  <si>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</si>
  <si>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</si>
  <si>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</si>
  <si>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</si>
  <si>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</si>
  <si>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</si>
  <si>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</si>
  <si>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</si>
  <si>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</si>
  <si>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</si>
  <si>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</si>
  <si>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</si>
  <si>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</si>
  <si>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</si>
  <si>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</si>
  <si>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</si>
  <si>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</si>
  <si>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</si>
  <si>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</si>
  <si>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</si>
  <si>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</si>
  <si>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</si>
  <si>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</si>
  <si>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</si>
  <si>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</si>
  <si>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</si>
  <si>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</si>
  <si>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</si>
  <si>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</si>
  <si>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</si>
  <si>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</si>
  <si>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</si>
  <si>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</si>
  <si>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</si>
  <si>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</si>
  <si>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</si>
  <si>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</si>
  <si>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</si>
  <si>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</si>
  <si>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</si>
  <si>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</si>
  <si>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</si>
  <si>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</si>
  <si>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</si>
  <si>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</si>
  <si>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</si>
  <si>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</si>
  <si>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</si>
  <si>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</si>
  <si>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</si>
  <si>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</si>
  <si>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</si>
  <si>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</si>
  <si>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</si>
  <si>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</si>
  <si>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</si>
  <si>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</si>
  <si>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</si>
  <si>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</si>
  <si>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</si>
  <si>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</si>
  <si>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</si>
  <si>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</si>
  <si>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</si>
  <si>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</si>
  <si>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</si>
  <si>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</si>
  <si>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</si>
  <si>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</si>
  <si>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</si>
  <si>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</si>
  <si>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</si>
  <si>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</si>
  <si>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</si>
  <si>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</si>
  <si>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</si>
  <si>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</si>
  <si>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</si>
  <si>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</si>
  <si>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</si>
  <si>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</si>
  <si>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</si>
  <si>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</si>
  <si>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</si>
  <si>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</si>
  <si>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</si>
  <si>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</si>
  <si>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</si>
  <si>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</si>
  <si>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</si>
  <si>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</si>
  <si>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</si>
  <si>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</si>
  <si>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</si>
  <si>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</si>
  <si>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</si>
  <si>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</si>
  <si>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</si>
  <si>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</si>
  <si>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</si>
  <si>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</si>
  <si>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</si>
  <si>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</si>
  <si>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</si>
  <si>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</si>
  <si>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</si>
  <si>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</si>
  <si>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</si>
  <si>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</si>
  <si>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</si>
  <si>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</si>
  <si>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</si>
  <si>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</si>
  <si>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</si>
  <si>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</si>
  <si>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</si>
  <si>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</si>
  <si>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</si>
  <si>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</si>
  <si>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</si>
  <si>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</si>
  <si>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</si>
  <si>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</si>
  <si>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</si>
  <si>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</si>
  <si>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</si>
  <si>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</si>
  <si>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</si>
  <si>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</si>
  <si>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</si>
  <si>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</si>
  <si>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</si>
  <si>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</si>
  <si>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</si>
  <si>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</si>
  <si>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</si>
  <si>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</si>
  <si>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</si>
  <si>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</si>
  <si>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</si>
  <si>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</si>
  <si>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</si>
  <si>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</si>
  <si>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</si>
  <si>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</si>
  <si>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</si>
  <si>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</si>
  <si>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</si>
  <si>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</si>
  <si>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</si>
  <si>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</si>
  <si>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</si>
  <si>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</si>
  <si>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</si>
  <si>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</si>
  <si>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</si>
  <si>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</si>
  <si>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</si>
  <si>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</si>
  <si>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</si>
  <si>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</si>
  <si>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</si>
  <si>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</si>
  <si>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</si>
  <si>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</si>
  <si>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</si>
  <si>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</si>
  <si>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</si>
  <si>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</si>
  <si>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</si>
  <si>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</si>
  <si>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</si>
  <si>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</si>
  <si>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</si>
  <si>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</si>
  <si>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</si>
  <si>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</si>
  <si>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</si>
  <si>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</si>
  <si>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</si>
  <si>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</si>
  <si>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</si>
  <si>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</si>
  <si>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</si>
  <si>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</si>
  <si>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</si>
  <si>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</si>
  <si>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</si>
  <si>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</si>
  <si>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</si>
  <si>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</si>
  <si>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</si>
  <si>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</si>
  <si>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</si>
  <si>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</si>
  <si>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</si>
  <si>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</si>
  <si>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</si>
  <si>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</si>
  <si>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</si>
  <si>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</si>
  <si>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</si>
  <si>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</si>
  <si>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</si>
  <si>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</si>
  <si>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</si>
  <si>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</si>
  <si>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</si>
  <si>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</si>
  <si>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</si>
  <si>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</si>
  <si>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</si>
  <si>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</si>
  <si>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</si>
  <si>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</si>
  <si>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</si>
  <si>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</si>
  <si>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</si>
  <si>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</si>
  <si>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</si>
  <si>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</si>
  <si>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</si>
  <si>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</si>
  <si>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</si>
  <si>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</si>
  <si>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</si>
  <si>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</si>
  <si>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</si>
  <si>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</si>
  <si>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</si>
  <si>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</si>
  <si>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</si>
  <si>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</si>
  <si>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</si>
  <si>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</si>
  <si>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</si>
  <si>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</si>
  <si>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</si>
  <si>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</si>
  <si>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</si>
  <si>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</si>
  <si>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</si>
  <si>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</si>
  <si>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</si>
  <si>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</si>
  <si>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</si>
  <si>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</si>
  <si>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</si>
  <si>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</si>
  <si>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</si>
  <si>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</si>
  <si>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</si>
  <si>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</si>
  <si>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</si>
  <si>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</si>
  <si>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</si>
  <si>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</si>
  <si>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</si>
  <si>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</si>
  <si>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</si>
  <si>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</si>
  <si>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</si>
  <si>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</si>
  <si>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</si>
  <si>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</si>
  <si>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</si>
  <si>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</si>
  <si>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</si>
  <si>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</si>
  <si>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</si>
  <si>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</si>
  <si>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</si>
  <si>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</si>
  <si>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</si>
  <si>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</si>
  <si>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</si>
  <si>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</si>
  <si>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</si>
  <si>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</si>
  <si>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</si>
  <si>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</si>
  <si>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</si>
  <si>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</si>
  <si>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</si>
  <si>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</si>
  <si>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</si>
  <si>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</si>
  <si>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</si>
  <si>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</si>
  <si>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</si>
  <si>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</si>
  <si>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</si>
  <si>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</si>
  <si>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</si>
  <si>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</si>
  <si>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</si>
  <si>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</si>
  <si>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</si>
  <si>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</si>
  <si>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</si>
  <si>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</si>
  <si>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</si>
  <si>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</si>
  <si>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</si>
  <si>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</si>
  <si>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</si>
  <si>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</si>
  <si>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</si>
  <si>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</si>
  <si>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</si>
  <si>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</si>
  <si>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</si>
  <si>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</si>
  <si>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</si>
  <si>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</si>
  <si>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</si>
  <si>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</si>
  <si>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</si>
  <si>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</si>
  <si>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</si>
  <si>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</si>
  <si>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</si>
  <si>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</si>
  <si>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</si>
  <si>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</si>
  <si>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</si>
  <si>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</si>
  <si>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</si>
  <si>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</si>
  <si>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</si>
  <si>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</si>
  <si>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</si>
  <si>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</si>
  <si>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</si>
  <si>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</si>
  <si>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</si>
  <si>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</si>
  <si>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</si>
  <si>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</si>
  <si>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</si>
  <si>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</si>
  <si>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</si>
  <si>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</si>
  <si>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</si>
  <si>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</si>
  <si>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</si>
  <si>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</si>
  <si>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</si>
  <si>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</si>
  <si>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</si>
  <si>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</si>
  <si>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</si>
  <si>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</si>
  <si>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</si>
  <si>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</si>
  <si>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</si>
  <si>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</si>
  <si>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</si>
  <si>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</si>
  <si>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</si>
  <si>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</si>
  <si>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</si>
  <si>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</si>
  <si>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</si>
  <si>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</si>
  <si>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</si>
  <si>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</si>
  <si>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</si>
  <si>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</si>
  <si>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</si>
  <si>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</si>
  <si>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</si>
  <si>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</si>
  <si>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</si>
  <si>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</si>
  <si>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</si>
  <si>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</si>
  <si>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</si>
  <si>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</si>
  <si>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</si>
  <si>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</si>
  <si>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</si>
  <si>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</si>
  <si>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</si>
  <si>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</si>
  <si>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</si>
  <si>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</si>
  <si>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</si>
  <si>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</si>
  <si>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</si>
  <si>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</si>
  <si>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</si>
  <si>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</si>
  <si>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</si>
  <si>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</si>
  <si>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</si>
  <si>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</si>
  <si>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</si>
  <si>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</si>
  <si>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</si>
  <si>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</si>
  <si>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</si>
  <si>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</si>
  <si>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</si>
  <si>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</si>
  <si>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</si>
  <si>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</si>
  <si>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</si>
  <si>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</si>
  <si>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</si>
  <si>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</si>
  <si>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</si>
  <si>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</si>
  <si>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</si>
  <si>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</si>
  <si>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</si>
  <si>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</si>
  <si>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</si>
  <si>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</si>
  <si>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</si>
  <si>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</si>
  <si>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</si>
  <si>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</si>
  <si>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</si>
  <si>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</si>
  <si>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</si>
  <si>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</si>
  <si>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</si>
  <si>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</si>
  <si>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</si>
  <si>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</si>
  <si>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</si>
  <si>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</si>
  <si>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</si>
  <si>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</si>
  <si>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</si>
  <si>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</si>
  <si>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</si>
  <si>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</si>
  <si>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</si>
  <si>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</si>
  <si>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</si>
  <si>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</si>
  <si>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</si>
  <si>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</si>
  <si>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</si>
  <si>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</si>
  <si>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</si>
  <si>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</si>
  <si>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</si>
  <si>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</si>
  <si>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</si>
  <si>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</si>
  <si>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</si>
  <si>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</si>
  <si>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</si>
  <si>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</si>
  <si>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</si>
  <si>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</si>
  <si>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</si>
  <si>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</si>
  <si>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</si>
  <si>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</si>
  <si>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</si>
  <si>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</si>
  <si>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</si>
  <si>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</si>
  <si>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</si>
  <si>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</si>
  <si>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</si>
  <si>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</si>
  <si>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</si>
  <si>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</si>
  <si>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</si>
  <si>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</si>
  <si>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</si>
  <si>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</si>
  <si>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</si>
  <si>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</si>
  <si>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</si>
  <si>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</si>
  <si>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</si>
  <si>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</si>
  <si>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</si>
  <si>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</si>
  <si>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</si>
  <si>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</si>
  <si>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</si>
  <si>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</si>
  <si>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</si>
  <si>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</si>
  <si>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</si>
  <si>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</si>
  <si>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</si>
  <si>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</si>
  <si>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</si>
  <si>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</si>
  <si>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</si>
  <si>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</si>
  <si>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</si>
  <si>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</si>
  <si>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</si>
  <si>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</si>
  <si>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</si>
  <si>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</si>
  <si>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</si>
  <si>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</si>
  <si>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</si>
  <si>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</si>
  <si>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</si>
  <si>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</si>
  <si>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</si>
  <si>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</si>
  <si>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</si>
  <si>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</si>
  <si>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</si>
  <si>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</si>
  <si>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</si>
  <si>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</si>
  <si>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</si>
  <si>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</si>
  <si>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</si>
  <si>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</si>
  <si>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</si>
  <si>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</si>
  <si>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</si>
  <si>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</si>
  <si>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</si>
  <si>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</si>
  <si>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</si>
  <si>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</si>
  <si>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</si>
  <si>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</si>
  <si>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</si>
  <si>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</si>
  <si>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</si>
  <si>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</si>
  <si>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</si>
  <si>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</si>
  <si>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</si>
  <si>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</si>
  <si>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</si>
  <si>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</si>
  <si>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</si>
  <si>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</si>
  <si>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</si>
  <si>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</si>
  <si>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</si>
  <si>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</si>
  <si>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</si>
  <si>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</si>
  <si>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</si>
  <si>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</si>
  <si>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</si>
  <si>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</si>
  <si>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</si>
  <si>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</si>
  <si>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</si>
  <si>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</si>
  <si>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</si>
  <si>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</si>
  <si>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</si>
  <si>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</si>
  <si>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</si>
  <si>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</si>
  <si>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</si>
  <si>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</si>
  <si>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</si>
  <si>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</si>
  <si>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</si>
  <si>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</si>
  <si>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</si>
  <si>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</si>
  <si>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</si>
  <si>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</si>
  <si>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</si>
  <si>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</si>
  <si>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</si>
  <si>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</si>
  <si>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</si>
  <si>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</si>
  <si>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</si>
  <si>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</si>
  <si>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</si>
  <si>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</si>
  <si>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</si>
  <si>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</si>
  <si>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</si>
  <si>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</si>
  <si>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</si>
  <si>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</si>
  <si>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</si>
  <si>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</si>
  <si>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</si>
  <si>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</si>
  <si>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</si>
  <si>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</si>
  <si>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</si>
  <si>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</si>
  <si>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</si>
  <si>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</si>
  <si>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</si>
  <si>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</si>
  <si>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</si>
  <si>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</si>
  <si>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</si>
  <si>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</si>
  <si>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</si>
  <si>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</si>
  <si>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</si>
  <si>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</si>
  <si>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</si>
  <si>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</si>
  <si>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</si>
  <si>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</si>
  <si>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</si>
  <si>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</si>
  <si>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</si>
  <si>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</si>
  <si>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</si>
  <si>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</si>
  <si>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</si>
  <si>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</si>
  <si>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</si>
  <si>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</si>
  <si>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</si>
  <si>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</si>
  <si>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</si>
  <si>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</si>
  <si>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</si>
  <si>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</si>
  <si>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</si>
  <si>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</si>
  <si>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</si>
  <si>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</si>
  <si>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</si>
  <si>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</si>
  <si>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</si>
  <si>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</si>
  <si>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</si>
  <si>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</si>
  <si>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</si>
  <si>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</si>
  <si>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</si>
  <si>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</si>
  <si>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</si>
  <si>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</si>
  <si>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</si>
  <si>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</si>
  <si>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</si>
  <si>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</si>
  <si>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</si>
  <si>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</si>
  <si>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</si>
  <si>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</si>
  <si>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</si>
  <si>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</si>
  <si>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</si>
  <si>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</si>
  <si>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</si>
  <si>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</si>
  <si>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</si>
  <si>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</si>
  <si>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</si>
  <si>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</si>
  <si>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</si>
  <si>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</si>
  <si>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</si>
  <si>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</si>
  <si>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</si>
  <si>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</si>
  <si>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</si>
  <si>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</si>
  <si>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</si>
  <si>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</si>
  <si>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</si>
  <si>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</si>
  <si>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</si>
  <si>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</si>
  <si>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</si>
  <si>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</si>
  <si>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</si>
  <si>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</si>
  <si>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</si>
  <si>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</si>
  <si>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</si>
  <si>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</si>
  <si>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</si>
  <si>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</si>
  <si>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</si>
  <si>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</si>
  <si>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</si>
  <si>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</si>
  <si>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</si>
  <si>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</si>
  <si>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</si>
  <si>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</si>
  <si>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</si>
  <si>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</si>
  <si>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</si>
  <si>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</si>
  <si>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</si>
  <si>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</si>
  <si>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</si>
  <si>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</si>
  <si>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</si>
  <si>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</si>
  <si>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</si>
  <si>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</si>
  <si>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</si>
  <si>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</si>
  <si>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</si>
  <si>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</si>
  <si>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</si>
  <si>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</si>
  <si>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</si>
  <si>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</si>
  <si>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</si>
  <si>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</si>
  <si>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</si>
  <si>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</si>
  <si>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</si>
  <si>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</si>
  <si>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</si>
  <si>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</si>
  <si>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</si>
  <si>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</si>
  <si>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</si>
  <si>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</si>
  <si>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</si>
  <si>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</si>
  <si>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</si>
  <si>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</si>
  <si>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</si>
  <si>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</si>
  <si>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</si>
  <si>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</si>
  <si>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</si>
  <si>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</si>
  <si>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</si>
  <si>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</si>
  <si>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</si>
  <si>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</si>
  <si>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</si>
  <si>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</si>
  <si>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</si>
  <si>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</si>
  <si>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</si>
  <si>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</si>
  <si>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</si>
  <si>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</si>
  <si>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</si>
  <si>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</si>
  <si>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</si>
  <si>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</si>
  <si>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</si>
  <si>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</si>
  <si>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</si>
  <si>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</si>
  <si>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</si>
  <si>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</si>
  <si>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</si>
  <si>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</si>
  <si>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</si>
  <si>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</si>
  <si>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</si>
  <si>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</si>
  <si>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</si>
  <si>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</si>
  <si>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</si>
  <si>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</si>
  <si>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</si>
  <si>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</si>
  <si>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</si>
  <si>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</si>
  <si>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</si>
  <si>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</si>
  <si>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</si>
  <si>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</si>
  <si>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</si>
  <si>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</si>
  <si>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</si>
  <si>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</si>
  <si>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</si>
  <si>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</si>
  <si>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</si>
  <si>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</si>
  <si>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</si>
  <si>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</si>
  <si>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</si>
  <si>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</si>
  <si>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</si>
  <si>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</si>
  <si>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</si>
  <si>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</si>
  <si>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</si>
  <si>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</si>
  <si>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</si>
  <si>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</si>
  <si>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</si>
  <si>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</si>
  <si>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</si>
  <si>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</si>
  <si>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</si>
  <si>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</si>
  <si>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</si>
  <si>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</si>
  <si>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</si>
  <si>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</si>
  <si>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</si>
  <si>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</si>
  <si>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</si>
  <si>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</si>
  <si>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</si>
  <si>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</si>
  <si>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</si>
  <si>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</si>
  <si>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</si>
  <si>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</si>
  <si>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</si>
  <si>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</si>
  <si>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</si>
  <si>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</si>
  <si>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</si>
  <si>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</si>
  <si>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</si>
  <si>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</si>
  <si>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</si>
  <si>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</si>
  <si>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</si>
  <si>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</si>
  <si>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</si>
  <si>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</si>
  <si>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</si>
  <si>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</si>
  <si>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</si>
  <si>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</si>
  <si>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</si>
  <si>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</si>
  <si>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</si>
  <si>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</si>
  <si>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</si>
  <si>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</si>
  <si>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</si>
  <si>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</si>
  <si>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</si>
  <si>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</si>
  <si>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</si>
  <si>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</si>
  <si>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</si>
  <si>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</si>
  <si>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</si>
  <si>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</si>
  <si>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</si>
  <si>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</si>
  <si>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</si>
  <si>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</si>
  <si>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</si>
  <si>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</si>
  <si>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</si>
  <si>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</si>
  <si>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</si>
  <si>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</si>
  <si>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</si>
  <si>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</si>
  <si>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</si>
  <si>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</si>
  <si>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</si>
  <si>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</si>
  <si>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</si>
  <si>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</si>
  <si>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</si>
  <si>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</si>
  <si>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</si>
  <si>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</si>
  <si>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</si>
  <si>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</si>
  <si>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</si>
  <si>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</si>
  <si>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</si>
  <si>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</si>
  <si>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</si>
  <si>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</si>
  <si>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</si>
  <si>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</si>
  <si>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</si>
  <si>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</si>
  <si>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</si>
  <si>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</si>
  <si>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</si>
  <si>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</si>
  <si>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</si>
  <si>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</si>
  <si>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</si>
  <si>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</si>
  <si>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</si>
  <si>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</si>
  <si>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</si>
  <si>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</si>
  <si>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</si>
  <si>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</si>
  <si>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</si>
  <si>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</si>
  <si>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</si>
  <si>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</si>
  <si>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</si>
  <si>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</si>
  <si>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</si>
  <si>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</si>
  <si>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</si>
  <si>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</si>
  <si>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</si>
  <si>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</si>
  <si>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</si>
  <si>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</si>
  <si>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</si>
  <si>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</si>
  <si>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</si>
  <si>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</si>
  <si>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</si>
  <si>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</si>
  <si>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</si>
  <si>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</si>
  <si>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</si>
  <si>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</si>
  <si>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</si>
  <si>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</si>
  <si>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</si>
  <si>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</si>
  <si>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</si>
  <si>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</si>
  <si>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</si>
  <si>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</si>
  <si>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</si>
  <si>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</si>
  <si>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</si>
  <si>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</si>
  <si>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</si>
  <si>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</si>
  <si>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</si>
  <si>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</si>
  <si>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</si>
  <si>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</si>
  <si>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</si>
  <si>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</si>
  <si>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</si>
  <si>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</si>
  <si>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</si>
  <si>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</si>
  <si>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</si>
  <si>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</si>
  <si>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</si>
  <si>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</si>
  <si>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</si>
  <si>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</si>
  <si>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</si>
  <si>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</si>
  <si>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</si>
  <si>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</si>
  <si>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</si>
  <si>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</si>
  <si>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</si>
  <si>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</si>
  <si>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</si>
  <si>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</si>
  <si>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</si>
  <si>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</si>
  <si>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</si>
  <si>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</si>
  <si>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</si>
  <si>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</si>
  <si>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</si>
  <si>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</si>
  <si>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</si>
  <si>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</si>
  <si>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</si>
  <si>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</si>
  <si>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</si>
  <si>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</si>
  <si>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</si>
  <si>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</si>
  <si>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</si>
  <si>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</si>
  <si>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</si>
  <si>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</si>
  <si>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</si>
  <si>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</si>
  <si>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</si>
  <si>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</si>
  <si>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</si>
  <si>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</si>
  <si>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</si>
  <si>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</si>
  <si>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</si>
  <si>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</si>
  <si>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</si>
  <si>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</si>
  <si>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</si>
  <si>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</si>
  <si>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</si>
  <si>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</si>
  <si>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</si>
  <si>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</si>
  <si>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</si>
  <si>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</si>
  <si>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</si>
  <si>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</si>
  <si>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</si>
  <si>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</si>
  <si>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</si>
  <si>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</si>
  <si>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</si>
  <si>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</si>
  <si>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</si>
  <si>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</si>
  <si>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</si>
  <si>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</si>
  <si>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</si>
  <si>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</si>
  <si>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</si>
  <si>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</si>
  <si>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</si>
  <si>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</si>
  <si>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</si>
  <si>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</si>
  <si>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</si>
  <si>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</si>
  <si>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</si>
  <si>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</si>
  <si>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</si>
  <si>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</si>
  <si>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</si>
  <si>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</si>
  <si>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</si>
  <si>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</si>
  <si>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</si>
  <si>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</si>
  <si>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</si>
  <si>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</si>
  <si>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</si>
  <si>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</si>
  <si>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</si>
  <si>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</si>
  <si>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</si>
  <si>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</si>
  <si>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</si>
  <si>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</si>
  <si>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</si>
  <si>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</si>
  <si>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</si>
  <si>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</si>
  <si>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</si>
  <si>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</si>
  <si>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</si>
  <si>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</si>
  <si>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</si>
  <si>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</si>
  <si>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</si>
  <si>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</si>
  <si>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</si>
  <si>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</si>
  <si>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</si>
  <si>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</si>
  <si>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</si>
  <si>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</si>
  <si>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</si>
  <si>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</si>
  <si>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</si>
  <si>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</si>
  <si>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</si>
  <si>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</si>
  <si>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</si>
  <si>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</si>
  <si>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</si>
  <si>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</si>
  <si>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</si>
  <si>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</si>
  <si>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</si>
  <si>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</si>
  <si>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</si>
  <si>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</si>
  <si>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</si>
  <si>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</si>
  <si>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</si>
  <si>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</si>
  <si>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</si>
  <si>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</si>
  <si>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</si>
  <si>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</si>
  <si>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</si>
  <si>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</si>
  <si>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</si>
  <si>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</si>
  <si>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</si>
  <si>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</si>
  <si>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</si>
  <si>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</si>
  <si>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</si>
  <si>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</si>
  <si>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</si>
  <si>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</si>
  <si>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</si>
  <si>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</si>
  <si>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</si>
  <si>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</si>
  <si>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</si>
  <si>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</si>
  <si>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</si>
  <si>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</si>
  <si>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</si>
  <si>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</si>
  <si>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</si>
  <si>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</si>
  <si>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</si>
  <si>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</si>
  <si>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</si>
  <si>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</si>
  <si>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</si>
  <si>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</si>
  <si>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</si>
  <si>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</si>
  <si>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</si>
  <si>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</si>
  <si>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</si>
  <si>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</si>
  <si>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</si>
  <si>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</si>
  <si>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</si>
  <si>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</si>
  <si>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</si>
  <si>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</si>
  <si>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</si>
  <si>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</si>
  <si>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</si>
  <si>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</si>
  <si>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</si>
  <si>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</si>
  <si>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</si>
  <si>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</si>
  <si>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</si>
  <si>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</si>
  <si>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</si>
  <si>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</si>
  <si>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</si>
  <si>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</si>
  <si>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</si>
  <si>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</si>
  <si>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</si>
  <si>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</si>
  <si>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</si>
  <si>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</si>
  <si>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</si>
  <si>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</si>
  <si>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</si>
  <si>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</si>
  <si>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</si>
  <si>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</si>
  <si>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</si>
  <si>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</si>
  <si>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</si>
  <si>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</si>
  <si>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</si>
  <si>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</si>
  <si>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</si>
  <si>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</si>
  <si>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</si>
  <si>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</si>
  <si>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</si>
  <si>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</si>
  <si>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</si>
  <si>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</si>
  <si>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</si>
  <si>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</si>
  <si>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</si>
  <si>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</si>
  <si>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</si>
  <si>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</si>
  <si>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</si>
  <si>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</si>
  <si>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</si>
  <si>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</si>
  <si>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</si>
  <si>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</si>
  <si>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</si>
  <si>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</si>
  <si>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</si>
  <si>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</si>
  <si>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</si>
  <si>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</si>
  <si>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</si>
  <si>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</si>
  <si>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</si>
  <si>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</si>
  <si>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</si>
  <si>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</si>
  <si>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</si>
  <si>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</si>
  <si>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</si>
  <si>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</si>
  <si>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</si>
  <si>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</si>
  <si>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</si>
  <si>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</si>
  <si>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</si>
  <si>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</si>
  <si>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</si>
  <si>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</si>
  <si>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</si>
  <si>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</si>
  <si>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</si>
  <si>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</si>
  <si>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</si>
  <si>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</si>
  <si>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</si>
  <si>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</si>
  <si>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</si>
  <si>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</si>
  <si>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</si>
  <si>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</si>
  <si>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</si>
  <si>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</si>
  <si>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</si>
  <si>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</si>
  <si>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</si>
  <si>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</si>
  <si>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</si>
  <si>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</si>
  <si>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</si>
  <si>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</si>
  <si>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</si>
  <si>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</si>
  <si>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</si>
  <si>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</si>
  <si>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</si>
  <si>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</si>
  <si>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</si>
  <si>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</si>
  <si>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</si>
  <si>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</si>
  <si>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</si>
  <si>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</si>
  <si>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</si>
  <si>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</si>
  <si>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</si>
  <si>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</si>
  <si>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</si>
  <si>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</si>
  <si>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</si>
  <si>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</si>
  <si>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</si>
  <si>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</si>
  <si>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</si>
  <si>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</si>
  <si>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</si>
  <si>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</si>
  <si>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</si>
  <si>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</si>
  <si>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</si>
  <si>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</si>
  <si>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</si>
  <si>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</si>
  <si>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</si>
  <si>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</si>
  <si>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</si>
  <si>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</si>
  <si>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</si>
  <si>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</si>
  <si>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</si>
  <si>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</si>
  <si>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</si>
  <si>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</si>
  <si>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</si>
  <si>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</si>
  <si>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</si>
  <si>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</si>
  <si>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</si>
  <si>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</si>
  <si>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</si>
  <si>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</si>
  <si>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</si>
  <si>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</si>
  <si>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</si>
  <si>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</si>
  <si>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</si>
  <si>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</si>
  <si>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</si>
  <si>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</si>
  <si>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</si>
  <si>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</si>
  <si>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</si>
  <si>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</si>
  <si>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</si>
  <si>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</si>
  <si>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</si>
  <si>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</si>
  <si>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</si>
  <si>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</si>
  <si>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</si>
  <si>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</si>
  <si>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</si>
  <si>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</si>
  <si>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</si>
  <si>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</si>
  <si>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</si>
  <si>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</si>
  <si>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</si>
  <si>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</si>
  <si>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</si>
  <si>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</si>
  <si>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</si>
  <si>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</si>
  <si>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</si>
  <si>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</si>
  <si>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</si>
  <si>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</si>
  <si>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</si>
  <si>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</si>
  <si>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</si>
  <si>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</si>
  <si>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</si>
  <si>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</si>
  <si>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</si>
  <si>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</si>
  <si>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</si>
  <si>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</si>
  <si>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</si>
  <si>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</si>
  <si>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</si>
  <si>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</si>
  <si>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</si>
  <si>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</si>
  <si>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</si>
  <si>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</si>
  <si>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</si>
  <si>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</si>
  <si>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</si>
  <si>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</si>
  <si>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</si>
  <si>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</si>
  <si>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</si>
  <si>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</si>
  <si>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</si>
  <si>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</si>
  <si>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</si>
  <si>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</si>
  <si>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</si>
  <si>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</si>
  <si>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</si>
  <si>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</si>
  <si>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</si>
  <si>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</si>
  <si>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</si>
  <si>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</si>
  <si>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</si>
  <si>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</si>
  <si>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</si>
  <si>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</si>
  <si>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</si>
  <si>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</si>
  <si>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</si>
  <si>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</si>
  <si>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</si>
  <si>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</si>
  <si>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</si>
  <si>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</si>
  <si>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</si>
  <si>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</si>
  <si>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</si>
  <si>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</si>
  <si>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</si>
  <si>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</si>
  <si>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</si>
  <si>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</si>
  <si>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</si>
  <si>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</si>
  <si>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</si>
  <si>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</si>
  <si>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</si>
  <si>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</si>
  <si>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</si>
  <si>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</si>
  <si>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</si>
  <si>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</si>
  <si>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</si>
  <si>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</si>
  <si>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</si>
  <si>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</si>
  <si>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</si>
  <si>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</si>
  <si>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</si>
  <si>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</si>
  <si>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</si>
  <si>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</si>
  <si>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</si>
  <si>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</si>
  <si>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</si>
  <si>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</si>
  <si>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</si>
  <si>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</si>
  <si>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</si>
  <si>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</si>
  <si>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</si>
  <si>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</si>
  <si>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</si>
  <si>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</si>
  <si>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</si>
  <si>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</si>
  <si>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</si>
  <si>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</si>
  <si>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</si>
  <si>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</si>
  <si>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</si>
  <si>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</si>
  <si>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</si>
  <si>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</si>
  <si>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</si>
  <si>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</si>
  <si>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</si>
  <si>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</si>
  <si>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</si>
  <si>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</si>
  <si>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</si>
  <si>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</si>
  <si>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</si>
  <si>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</si>
  <si>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</si>
  <si>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</si>
  <si>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</si>
  <si>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</si>
  <si>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</si>
  <si>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</si>
  <si>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</si>
  <si>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</si>
  <si>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</si>
  <si>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</si>
  <si>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</si>
  <si>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</si>
  <si>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</si>
  <si>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</si>
  <si>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</si>
  <si>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</si>
  <si>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</si>
  <si>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</si>
  <si>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</si>
  <si>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</si>
  <si>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</si>
  <si>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</si>
  <si>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</si>
  <si>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</si>
  <si>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</si>
  <si>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</si>
  <si>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</si>
  <si>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</si>
  <si>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</si>
  <si>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</si>
  <si>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</si>
  <si>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</si>
  <si>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</si>
  <si>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</si>
  <si>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</si>
  <si>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</si>
  <si>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</si>
  <si>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</si>
  <si>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</si>
  <si>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</si>
  <si>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</si>
  <si>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</si>
  <si>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</si>
  <si>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</si>
  <si>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</si>
  <si>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</si>
  <si>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</si>
  <si>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</si>
  <si>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</si>
  <si>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</si>
  <si>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</si>
  <si>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</si>
  <si>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</si>
  <si>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</si>
  <si>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</si>
  <si>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</si>
  <si>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</si>
  <si>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</si>
  <si>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</si>
  <si>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</si>
  <si>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</si>
  <si>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</si>
  <si>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</si>
  <si>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</si>
  <si>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</si>
  <si>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</si>
  <si>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</si>
  <si>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</si>
  <si>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</si>
  <si>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</si>
  <si>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</si>
  <si>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</si>
  <si>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</si>
  <si>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</si>
  <si>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</si>
  <si>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</si>
  <si>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</si>
  <si>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</si>
  <si>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</si>
  <si>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</si>
  <si>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</si>
  <si>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</si>
  <si>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</si>
  <si>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</si>
  <si>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</si>
  <si>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</si>
  <si>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</si>
  <si>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</si>
  <si>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</si>
  <si>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</si>
  <si>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</si>
  <si>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</si>
  <si>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</si>
  <si>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</si>
  <si>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</si>
  <si>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</si>
  <si>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</si>
  <si>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</si>
  <si>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</si>
  <si>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</si>
  <si>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</si>
  <si>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</si>
  <si>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</si>
  <si>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</si>
  <si>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</si>
  <si>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</si>
  <si>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</si>
  <si>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</si>
  <si>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</si>
  <si>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</si>
  <si>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</si>
  <si>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</si>
  <si>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</si>
  <si>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</si>
  <si>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</si>
  <si>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</si>
  <si>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</si>
  <si>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</si>
  <si>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</si>
  <si>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</si>
  <si>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</si>
  <si>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</si>
  <si>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</si>
  <si>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</si>
  <si>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</si>
  <si>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</si>
  <si>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</si>
  <si>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</si>
  <si>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</si>
  <si>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</si>
  <si>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</si>
  <si>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</si>
  <si>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</si>
  <si>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</si>
  <si>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</si>
  <si>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</si>
  <si>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</si>
  <si>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</si>
  <si>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</si>
  <si>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</si>
  <si>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</si>
  <si>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</si>
  <si>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</si>
  <si>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</si>
  <si>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</si>
  <si>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</si>
  <si>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</si>
  <si>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</si>
  <si>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</si>
  <si>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</si>
  <si>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</si>
  <si>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</si>
  <si>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</si>
  <si>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</si>
  <si>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</si>
  <si>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</si>
  <si>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</si>
  <si>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</si>
  <si>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</si>
  <si>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</si>
  <si>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</si>
  <si>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</si>
  <si>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</si>
  <si>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</si>
  <si>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</si>
  <si>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</si>
  <si>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</si>
  <si>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</si>
  <si>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</si>
  <si>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</si>
  <si>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</si>
  <si>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</si>
  <si>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</si>
  <si>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</si>
  <si>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</si>
  <si>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</si>
  <si>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</si>
  <si>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</si>
  <si>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</si>
  <si>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</si>
  <si>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</si>
  <si>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</si>
  <si>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</si>
  <si>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</si>
  <si>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</si>
  <si>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</si>
  <si>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</si>
  <si>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</si>
  <si>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</si>
  <si>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</si>
  <si>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</si>
  <si>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</si>
  <si>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</si>
  <si>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</si>
  <si>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</si>
  <si>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</si>
  <si>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</si>
  <si>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</si>
  <si>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</si>
  <si>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</si>
  <si>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</si>
  <si>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</si>
  <si>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</si>
  <si>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</si>
  <si>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</si>
  <si>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</si>
  <si>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</si>
  <si>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</si>
  <si>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</si>
  <si>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</si>
  <si>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</si>
  <si>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</si>
  <si>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</si>
  <si>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</si>
  <si>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</si>
  <si>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</si>
  <si>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</si>
  <si>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</si>
  <si>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</si>
  <si>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</si>
  <si>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</si>
  <si>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</si>
  <si>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</si>
  <si>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</si>
  <si>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</si>
  <si>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</si>
  <si>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</si>
  <si>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</si>
  <si>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</si>
  <si>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</si>
  <si>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</si>
  <si>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</si>
  <si>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</si>
  <si>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</si>
  <si>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</si>
  <si>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</si>
  <si>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</si>
  <si>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</si>
  <si>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</si>
  <si>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</si>
  <si>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</si>
  <si>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</si>
  <si>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</si>
  <si>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</si>
  <si>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</si>
  <si>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</si>
  <si>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</si>
  <si>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</si>
  <si>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</si>
  <si>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</si>
  <si>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</si>
  <si>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</si>
  <si>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</si>
  <si>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</si>
  <si>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</si>
  <si>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</si>
  <si>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</si>
  <si>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</si>
  <si>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</si>
  <si>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</si>
  <si>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</si>
  <si>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</si>
  <si>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</si>
  <si>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</si>
  <si>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</si>
  <si>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</si>
  <si>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</si>
  <si>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</si>
  <si>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</si>
  <si>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</si>
  <si>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</si>
  <si>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</si>
  <si>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</si>
  <si>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</si>
  <si>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</si>
  <si>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</si>
  <si>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</si>
  <si>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</si>
  <si>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</si>
  <si>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</si>
  <si>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</si>
  <si>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</si>
  <si>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</si>
  <si>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</si>
  <si>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</si>
  <si>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</si>
  <si>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</si>
  <si>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</si>
  <si>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</si>
  <si>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</si>
  <si>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</si>
  <si>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</si>
  <si>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</si>
  <si>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</si>
  <si>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</si>
  <si>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</si>
  <si>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</si>
  <si>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</si>
  <si>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</si>
  <si>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</si>
  <si>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</si>
  <si>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</si>
  <si>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</si>
  <si>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</si>
  <si>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</si>
  <si>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</si>
  <si>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</si>
  <si>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</si>
  <si>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</si>
  <si>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</si>
  <si>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</si>
  <si>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</si>
  <si>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</si>
  <si>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</si>
  <si>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</si>
  <si>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</si>
  <si>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</si>
  <si>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</si>
  <si>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</si>
  <si>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</si>
  <si>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</si>
  <si>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</si>
  <si>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</si>
  <si>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</si>
  <si>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</si>
  <si>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</si>
  <si>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</si>
  <si>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</si>
  <si>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</si>
  <si>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</si>
  <si>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</si>
  <si>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</si>
  <si>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</si>
  <si>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</si>
  <si>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</si>
  <si>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</si>
  <si>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</si>
  <si>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</si>
  <si>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</si>
  <si>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</si>
  <si>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</si>
  <si>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</si>
  <si>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</si>
  <si>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</si>
  <si>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</si>
  <si>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</si>
  <si>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</si>
  <si>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</si>
  <si>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</si>
  <si>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</si>
  <si>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</si>
  <si>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</si>
  <si>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</si>
  <si>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</si>
  <si>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</si>
  <si>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</si>
  <si>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</si>
  <si>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</si>
  <si>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</si>
  <si>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</si>
  <si>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</si>
  <si>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</si>
  <si>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</si>
  <si>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</si>
  <si>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</si>
  <si>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</si>
  <si>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</si>
  <si>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</si>
  <si>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</si>
  <si>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</si>
  <si>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</si>
  <si>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</si>
  <si>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</si>
  <si>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</si>
  <si>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</si>
  <si>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</si>
  <si>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</si>
  <si>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</si>
  <si>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</si>
  <si>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</si>
  <si>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</si>
  <si>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</si>
  <si>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</si>
  <si>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</si>
  <si>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</si>
  <si>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</si>
  <si>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</si>
  <si>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</si>
  <si>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</si>
  <si>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</si>
  <si>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</si>
  <si>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</si>
  <si>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</si>
  <si>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</si>
  <si>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</si>
  <si>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</si>
  <si>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</si>
  <si>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</si>
  <si>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</si>
  <si>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</si>
  <si>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</si>
  <si>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</si>
  <si>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</si>
  <si>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</si>
  <si>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</si>
  <si>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</si>
  <si>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</si>
  <si>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</si>
  <si>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</si>
  <si>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</si>
  <si>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</si>
  <si>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</si>
  <si>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</si>
  <si>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</si>
  <si>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</si>
  <si>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</si>
  <si>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</si>
  <si>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</si>
  <si>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</si>
  <si>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</si>
  <si>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</si>
  <si>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</si>
  <si>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</si>
  <si>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</si>
  <si>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</si>
  <si>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</si>
  <si>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</si>
  <si>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</si>
  <si>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</si>
  <si>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</si>
  <si>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</si>
  <si>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</si>
  <si>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</si>
  <si>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</si>
  <si>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</si>
  <si>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</si>
  <si>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</si>
  <si>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</si>
  <si>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</si>
  <si>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</si>
  <si>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</si>
  <si>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</si>
  <si>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</si>
  <si>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</si>
  <si>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</si>
  <si>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</si>
  <si>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</si>
  <si>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</si>
  <si>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</si>
  <si>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</si>
  <si>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</si>
  <si>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</si>
  <si>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</si>
  <si>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</si>
  <si>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</si>
  <si>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</si>
  <si>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</si>
  <si>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</si>
  <si>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</si>
  <si>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</si>
  <si>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</si>
  <si>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</si>
  <si>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</si>
  <si>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</si>
  <si>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</si>
  <si>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</si>
  <si>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</si>
  <si>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</si>
  <si>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</si>
  <si>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</si>
  <si>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</si>
  <si>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</si>
  <si>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</si>
  <si>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</si>
  <si>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</si>
  <si>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</si>
  <si>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</si>
  <si>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</si>
  <si>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</si>
  <si>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</si>
  <si>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</si>
  <si>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</si>
  <si>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</si>
  <si>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</si>
  <si>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</si>
  <si>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</si>
  <si>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</si>
  <si>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</si>
  <si>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</si>
  <si>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</si>
  <si>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</si>
  <si>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</si>
  <si>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</si>
  <si>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</si>
  <si>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</si>
  <si>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</si>
  <si>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</si>
  <si>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</si>
  <si>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</si>
  <si>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</si>
  <si>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</si>
  <si>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</si>
  <si>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</si>
  <si>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</si>
  <si>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</si>
  <si>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</si>
  <si>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</si>
  <si>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</si>
  <si>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</si>
  <si>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</si>
  <si>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</si>
  <si>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</si>
  <si>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</si>
  <si>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</si>
  <si>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</si>
  <si>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</si>
  <si>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</si>
  <si>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</si>
  <si>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</si>
  <si>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</si>
  <si>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</si>
  <si>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</si>
  <si>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</si>
  <si>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</si>
  <si>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</si>
  <si>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</si>
  <si>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</si>
  <si>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</si>
  <si>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</si>
  <si>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</si>
  <si>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</si>
  <si>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</si>
  <si>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</si>
  <si>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</si>
  <si>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</si>
  <si>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</si>
  <si>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</si>
  <si>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</si>
  <si>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</si>
  <si>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</si>
  <si>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</si>
  <si>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</si>
  <si>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</si>
  <si>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</si>
  <si>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</si>
  <si>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</si>
  <si>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</si>
  <si>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</si>
  <si>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</si>
  <si>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</si>
  <si>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</si>
  <si>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</si>
  <si>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</si>
  <si>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</si>
  <si>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</si>
  <si>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</si>
  <si>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</si>
  <si>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</si>
  <si>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</si>
  <si>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</si>
  <si>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</si>
  <si>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</si>
  <si>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</si>
  <si>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</si>
  <si>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</si>
  <si>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</si>
  <si>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</si>
  <si>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</si>
  <si>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</si>
  <si>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</si>
  <si>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</si>
  <si>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</si>
  <si>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</si>
  <si>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</si>
  <si>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</si>
  <si>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</si>
  <si>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</si>
  <si>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</si>
  <si>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</si>
  <si>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</si>
  <si>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</si>
  <si>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</si>
  <si>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</si>
  <si>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</si>
  <si>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</si>
  <si>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</si>
  <si>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</si>
  <si>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</si>
  <si>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</si>
  <si>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</si>
  <si>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</si>
  <si>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</si>
  <si>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</si>
  <si>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</si>
  <si>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</si>
  <si>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</si>
  <si>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</si>
  <si>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</si>
  <si>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</si>
  <si>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</si>
  <si>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</si>
  <si>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</si>
  <si>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</si>
  <si>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</si>
  <si>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</si>
  <si>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</si>
  <si>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</si>
  <si>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</si>
  <si>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</si>
  <si>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</si>
  <si>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</si>
  <si>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</si>
  <si>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</si>
  <si>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</si>
  <si>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</si>
  <si>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</si>
  <si>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</si>
  <si>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</si>
  <si>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</si>
  <si>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</si>
  <si>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</si>
  <si>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</si>
  <si>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</si>
  <si>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</si>
  <si>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</si>
  <si>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</si>
  <si>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</si>
  <si>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</si>
  <si>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</si>
  <si>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</si>
  <si>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</si>
  <si>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</si>
  <si>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</si>
  <si>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</si>
  <si>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</si>
  <si>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</si>
  <si>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</si>
  <si>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</si>
  <si>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</si>
  <si>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</si>
  <si>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</si>
  <si>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</si>
  <si>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</si>
  <si>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</si>
  <si>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</si>
  <si>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</si>
  <si>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</si>
  <si>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</si>
  <si>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</si>
  <si>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</si>
  <si>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</si>
  <si>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</si>
  <si>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</si>
  <si>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</si>
  <si>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</si>
  <si>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</si>
  <si>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</si>
  <si>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</si>
  <si>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</si>
  <si>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</si>
  <si>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</si>
  <si>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</si>
  <si>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</si>
  <si>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</si>
  <si>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</si>
  <si>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</si>
  <si>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</si>
  <si>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</si>
  <si>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</si>
  <si>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</si>
  <si>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</si>
  <si>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</si>
  <si>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</si>
  <si>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</si>
  <si>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</si>
  <si>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</si>
  <si>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</si>
  <si>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</si>
  <si>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</si>
  <si>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</si>
  <si>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</si>
  <si>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</si>
  <si>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</si>
  <si>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</si>
  <si>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</si>
  <si>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</si>
  <si>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</si>
  <si>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</si>
  <si>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</si>
  <si>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</si>
  <si>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</si>
  <si>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</si>
  <si>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</si>
  <si>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</si>
  <si>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</si>
  <si>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</si>
  <si>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</si>
  <si>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</si>
  <si>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</si>
  <si>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</si>
  <si>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</si>
  <si>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</si>
  <si>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</si>
  <si>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</si>
  <si>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</si>
  <si>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</si>
  <si>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</si>
  <si>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</si>
  <si>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</si>
  <si>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</si>
  <si>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</si>
  <si>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</si>
  <si>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</si>
  <si>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</si>
  <si>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</si>
  <si>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</si>
  <si>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</si>
  <si>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</si>
  <si>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</si>
  <si>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</si>
  <si>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</si>
  <si>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</si>
  <si>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</si>
  <si>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</si>
  <si>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</si>
  <si>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</si>
  <si>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</si>
  <si>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</si>
  <si>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</si>
  <si>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</si>
  <si>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</si>
  <si>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</si>
  <si>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</si>
  <si>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</si>
  <si>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</si>
  <si>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</si>
  <si>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</si>
  <si>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</si>
  <si>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</si>
  <si>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</si>
  <si>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</si>
  <si>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</si>
  <si>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</si>
  <si>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</si>
  <si>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</si>
  <si>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</si>
  <si>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</si>
  <si>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</si>
  <si>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</si>
  <si>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</si>
  <si>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</si>
  <si>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</si>
  <si>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</si>
  <si>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</si>
  <si>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</si>
  <si>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</si>
  <si>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</si>
  <si>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</si>
  <si>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</si>
  <si>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</si>
  <si>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</si>
  <si>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</si>
  <si>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</si>
  <si>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</si>
  <si>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</si>
  <si>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</si>
  <si>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</si>
  <si>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</si>
  <si>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</si>
  <si>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</si>
  <si>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</si>
  <si>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</si>
  <si>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</si>
  <si>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</si>
  <si>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</si>
  <si>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</si>
  <si>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</si>
  <si>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</si>
  <si>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</si>
  <si>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</si>
  <si>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</si>
  <si>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</si>
  <si>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</si>
  <si>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</si>
  <si>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</si>
  <si>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</si>
  <si>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</si>
  <si>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</si>
  <si>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</si>
  <si>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</si>
  <si>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</si>
  <si>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</si>
  <si>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</si>
  <si>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</si>
  <si>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</si>
  <si>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</si>
  <si>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</si>
  <si>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</si>
  <si>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</si>
  <si>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</si>
  <si>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</si>
  <si>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</si>
  <si>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</si>
  <si>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</si>
  <si>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</si>
  <si>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</si>
  <si>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</si>
  <si>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</si>
  <si>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</si>
  <si>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</si>
  <si>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</si>
  <si>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</si>
  <si>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</si>
  <si>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</si>
  <si>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</si>
  <si>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</si>
  <si>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</si>
  <si>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</si>
  <si>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</si>
  <si>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</si>
  <si>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</si>
  <si>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</si>
  <si>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</si>
  <si>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</si>
  <si>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</si>
  <si>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</si>
  <si>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</si>
  <si>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</si>
  <si>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</si>
  <si>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</si>
  <si>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</si>
  <si>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</si>
  <si>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</si>
  <si>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</si>
  <si>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</si>
  <si>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</si>
  <si>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</si>
  <si>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</si>
  <si>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</si>
  <si>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</si>
  <si>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</si>
  <si>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</si>
  <si>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</si>
  <si>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</si>
  <si>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</si>
  <si>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</si>
  <si>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</si>
  <si>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</si>
  <si>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</si>
  <si>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</si>
  <si>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</si>
  <si>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</si>
  <si>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</si>
  <si>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</si>
  <si>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</si>
  <si>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</si>
  <si>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</si>
  <si>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</si>
  <si>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</si>
  <si>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</si>
  <si>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</si>
  <si>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</si>
  <si>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</si>
  <si>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</si>
  <si>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</si>
  <si>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</si>
  <si>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</si>
  <si>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</si>
  <si>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</si>
  <si>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</si>
  <si>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</si>
  <si>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</si>
  <si>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</si>
  <si>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</si>
  <si>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</si>
  <si>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</si>
  <si>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</si>
  <si>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</si>
  <si>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</si>
  <si>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</si>
  <si>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</si>
  <si>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</si>
  <si>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</si>
  <si>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</si>
  <si>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</si>
  <si>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</si>
  <si>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</si>
  <si>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</si>
  <si>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</si>
  <si>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</si>
  <si>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</si>
  <si>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</si>
  <si>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</si>
  <si>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</si>
  <si>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</si>
  <si>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</si>
  <si>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</si>
  <si>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</si>
  <si>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</si>
  <si>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</si>
  <si>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</si>
  <si>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</si>
  <si>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</si>
  <si>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</si>
  <si>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</si>
  <si>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</si>
  <si>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</si>
  <si>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</si>
  <si>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</si>
  <si>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</si>
  <si>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</si>
  <si>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</si>
  <si>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</si>
  <si>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</si>
  <si>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</si>
  <si>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</si>
  <si>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</si>
  <si>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</si>
  <si>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</si>
  <si>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</si>
  <si>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</si>
  <si>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</si>
  <si>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</si>
  <si>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</si>
  <si>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</si>
  <si>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</si>
  <si>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</si>
  <si>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</si>
  <si>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</si>
  <si>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</si>
  <si>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</si>
  <si>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</si>
  <si>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</si>
  <si>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</si>
  <si>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</si>
  <si>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</si>
  <si>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</si>
  <si>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</si>
  <si>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</si>
  <si>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</si>
  <si>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</si>
  <si>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</si>
  <si>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</si>
  <si>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</si>
  <si>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</si>
  <si>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</si>
  <si>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</si>
  <si>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</si>
  <si>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</si>
  <si>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</si>
  <si>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</si>
  <si>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</si>
  <si>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</si>
  <si>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</si>
  <si>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</si>
  <si>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</si>
  <si>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</si>
  <si>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</si>
  <si>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</si>
  <si>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</si>
  <si>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</si>
  <si>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</si>
  <si>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</si>
  <si>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</si>
  <si>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</si>
  <si>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</si>
  <si>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</si>
  <si>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</si>
  <si>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</si>
  <si>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</si>
  <si>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</si>
  <si>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</si>
  <si>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</si>
  <si>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</si>
  <si>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</si>
  <si>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</si>
  <si>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</si>
  <si>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</si>
  <si>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</si>
  <si>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</si>
  <si>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</si>
  <si>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</si>
  <si>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</si>
  <si>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</si>
  <si>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</si>
  <si>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</si>
  <si>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</si>
  <si>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</si>
  <si>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</si>
  <si>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</si>
  <si>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</si>
  <si>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</si>
  <si>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</si>
  <si>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</si>
  <si>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</si>
  <si>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</si>
  <si>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</si>
  <si>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</si>
  <si>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</si>
  <si>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</si>
  <si>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</si>
  <si>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</si>
  <si>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</si>
  <si>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</si>
  <si>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</si>
  <si>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</si>
  <si>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</si>
  <si>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</si>
  <si>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</si>
  <si>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</si>
  <si>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</si>
  <si>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</si>
  <si>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</si>
  <si>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</si>
  <si>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</si>
  <si>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</si>
  <si>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</si>
  <si>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</si>
  <si>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</si>
  <si>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</si>
  <si>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</si>
  <si>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</si>
  <si>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</si>
  <si>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</si>
  <si>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</si>
  <si>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</si>
  <si>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</si>
  <si>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</si>
  <si>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</si>
  <si>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</si>
  <si>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</si>
  <si>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</si>
  <si>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</si>
  <si>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</si>
  <si>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</si>
  <si>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</si>
  <si>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</si>
  <si>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</si>
  <si>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</si>
  <si>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</si>
  <si>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</si>
  <si>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</si>
  <si>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</si>
  <si>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</si>
  <si>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</si>
  <si>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</si>
  <si>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</si>
  <si>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</si>
  <si>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</si>
  <si>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</si>
  <si>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</si>
  <si>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</si>
  <si>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</si>
  <si>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</si>
  <si>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</si>
  <si>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</si>
  <si>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</si>
  <si>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</si>
  <si>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</si>
  <si>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</si>
  <si>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</si>
  <si>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</si>
  <si>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</si>
  <si>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</si>
  <si>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</si>
  <si>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</si>
  <si>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</si>
  <si>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</si>
  <si>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</si>
  <si>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</si>
  <si>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</si>
  <si>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</si>
  <si>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</si>
  <si>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</si>
  <si>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</si>
  <si>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</si>
  <si>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</si>
  <si>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</si>
  <si>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</si>
  <si>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</si>
  <si>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</si>
  <si>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</si>
  <si>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</si>
  <si>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</si>
  <si>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</si>
  <si>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</si>
  <si>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</si>
  <si>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</si>
  <si>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</si>
  <si>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</si>
  <si>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</si>
  <si>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</si>
  <si>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</si>
  <si>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</si>
  <si>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</si>
  <si>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</si>
  <si>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</si>
  <si>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</si>
  <si>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</si>
  <si>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</si>
  <si>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</si>
  <si>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</si>
  <si>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</si>
  <si>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</si>
  <si>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</si>
  <si>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</si>
  <si>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</si>
  <si>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</si>
  <si>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</si>
  <si>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</si>
  <si>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</si>
  <si>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</si>
  <si>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</si>
  <si>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</si>
  <si>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</si>
  <si>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</si>
  <si>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</si>
  <si>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</si>
  <si>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</si>
  <si>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</si>
  <si>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</si>
  <si>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</si>
  <si>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</si>
  <si>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</si>
  <si>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</si>
  <si>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</si>
  <si>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</si>
  <si>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</si>
  <si>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</si>
  <si>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</si>
  <si>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</si>
  <si>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</si>
  <si>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</si>
  <si>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</si>
  <si>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</si>
  <si>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</si>
  <si>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</si>
  <si>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</si>
  <si>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</si>
  <si>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</si>
  <si>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</si>
  <si>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</si>
  <si>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</si>
  <si>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</si>
  <si>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</si>
  <si>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</si>
  <si>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</si>
  <si>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</si>
  <si>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</si>
  <si>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</si>
  <si>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</si>
  <si>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</si>
  <si>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</si>
  <si>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</si>
  <si>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</si>
  <si>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</si>
  <si>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</si>
  <si>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</si>
  <si>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</si>
  <si>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</si>
  <si>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</si>
  <si>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</si>
  <si>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</si>
  <si>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</si>
  <si>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</si>
  <si>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</si>
  <si>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</si>
  <si>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</si>
  <si>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</si>
  <si>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</si>
  <si>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</si>
  <si>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</si>
  <si>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</si>
  <si>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</si>
  <si>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</si>
  <si>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</si>
  <si>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</si>
  <si>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</si>
  <si>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</si>
  <si>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</si>
  <si>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</si>
  <si>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</si>
  <si>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</si>
  <si>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</si>
  <si>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</si>
  <si>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</si>
  <si>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</si>
  <si>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</si>
  <si>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</si>
  <si>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</si>
  <si>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</si>
  <si>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</si>
  <si>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</si>
  <si>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</si>
  <si>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</si>
  <si>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</si>
  <si>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</si>
  <si>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</si>
  <si>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</si>
  <si>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</si>
  <si>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</si>
  <si>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</si>
  <si>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</si>
  <si>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</si>
  <si>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</si>
  <si>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</si>
  <si>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</si>
  <si>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</si>
  <si>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</si>
  <si>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</si>
  <si>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</si>
  <si>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</si>
  <si>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</si>
  <si>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</si>
  <si>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</si>
  <si>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</si>
  <si>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</si>
  <si>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</si>
  <si>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</si>
  <si>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</si>
  <si>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</si>
  <si>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</si>
  <si>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</si>
  <si>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</si>
  <si>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</si>
  <si>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</si>
  <si>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</si>
  <si>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</si>
  <si>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</si>
  <si>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</si>
  <si>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</si>
  <si>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</si>
  <si>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</si>
  <si>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</si>
  <si>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</si>
  <si>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</si>
  <si>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</si>
  <si>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</si>
  <si>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</si>
  <si>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</si>
  <si>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</si>
  <si>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</si>
  <si>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</si>
  <si>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</si>
  <si>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</si>
  <si>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</si>
  <si>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</si>
  <si>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</si>
  <si>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</si>
  <si>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</si>
  <si>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</si>
  <si>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</si>
  <si>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</si>
  <si>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</si>
  <si>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</si>
  <si>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</si>
  <si>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</si>
  <si>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</si>
  <si>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</si>
  <si>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</si>
  <si>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</si>
  <si>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</si>
  <si>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</si>
  <si>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</si>
  <si>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</si>
  <si>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</si>
  <si>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</si>
  <si>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</si>
  <si>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</si>
  <si>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</si>
  <si>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</si>
  <si>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</si>
  <si>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</si>
  <si>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</si>
  <si>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</si>
  <si>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</si>
  <si>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</si>
  <si>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</si>
  <si>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</si>
  <si>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</si>
  <si>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</si>
  <si>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</si>
  <si>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</si>
  <si>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</si>
  <si>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</si>
  <si>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</si>
  <si>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</si>
  <si>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</si>
  <si>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</si>
  <si>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</si>
  <si>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</si>
  <si>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</si>
  <si>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</si>
  <si>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</si>
  <si>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</si>
  <si>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</si>
  <si>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</si>
  <si>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</si>
  <si>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</si>
  <si>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</si>
  <si>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</si>
  <si>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</si>
  <si>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</si>
  <si>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</si>
  <si>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</si>
  <si>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</si>
  <si>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</si>
  <si>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</si>
  <si>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</si>
  <si>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</si>
  <si>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</si>
  <si>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</si>
  <si>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</si>
  <si>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</si>
  <si>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</si>
  <si>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</si>
  <si>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</si>
  <si>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</si>
  <si>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</si>
  <si>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</si>
  <si>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</si>
  <si>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</si>
  <si>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</si>
  <si>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</si>
  <si>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</si>
  <si>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</si>
  <si>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</si>
  <si>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</si>
  <si>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</si>
  <si>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</si>
  <si>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</si>
  <si>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</si>
  <si>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</si>
  <si>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</si>
  <si>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</si>
  <si>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</si>
  <si>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</si>
  <si>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</si>
  <si>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</si>
  <si>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</si>
  <si>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</si>
  <si>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</si>
  <si>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</si>
  <si>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</si>
  <si>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</si>
  <si>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</si>
  <si>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</si>
  <si>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</si>
  <si>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</si>
  <si>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</si>
  <si>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</si>
  <si>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</si>
  <si>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</si>
  <si>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</si>
  <si>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</si>
  <si>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</si>
  <si>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</si>
  <si>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</si>
  <si>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</si>
  <si>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</si>
  <si>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</si>
  <si>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</si>
  <si>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</si>
  <si>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</si>
  <si>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</si>
  <si>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</si>
  <si>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</si>
  <si>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</si>
  <si>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</si>
  <si>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</si>
  <si>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</si>
  <si>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</si>
  <si>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</si>
  <si>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</si>
  <si>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</si>
  <si>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</si>
  <si>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</si>
  <si>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</si>
  <si>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</si>
  <si>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</si>
  <si>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</si>
  <si>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</si>
  <si>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</si>
  <si>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</si>
  <si>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</si>
  <si>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</si>
  <si>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</si>
  <si>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</si>
  <si>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</si>
  <si>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</si>
  <si>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</si>
  <si>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</si>
  <si>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</si>
  <si>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</si>
  <si>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</si>
  <si>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</si>
  <si>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</si>
  <si>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</si>
  <si>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</si>
  <si>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</si>
  <si>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</si>
  <si>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</si>
  <si>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</si>
  <si>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</si>
  <si>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</si>
  <si>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</si>
  <si>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</si>
  <si>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</si>
  <si>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</si>
  <si>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</si>
  <si>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</si>
  <si>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</si>
  <si>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</si>
  <si>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</si>
  <si>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</si>
  <si>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</si>
  <si>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</si>
  <si>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</si>
  <si>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</si>
  <si>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</si>
  <si>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</si>
  <si>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</si>
  <si>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</si>
  <si>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</si>
  <si>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</si>
  <si>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</si>
  <si>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</si>
  <si>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</si>
  <si>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</si>
  <si>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</si>
  <si>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</si>
  <si>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</si>
  <si>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</si>
  <si>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</si>
  <si>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</si>
  <si>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</si>
  <si>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</si>
  <si>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</si>
  <si>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</si>
  <si>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</si>
  <si>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</si>
  <si>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</si>
  <si>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</si>
  <si>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</si>
  <si>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</si>
  <si>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</si>
  <si>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</si>
  <si>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</si>
  <si>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</si>
  <si>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</si>
  <si>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</si>
  <si>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</si>
  <si>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</si>
  <si>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</si>
  <si>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</si>
  <si>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</si>
  <si>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</si>
  <si>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</si>
  <si>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</si>
  <si>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</si>
  <si>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</si>
  <si>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</si>
  <si>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</si>
  <si>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</si>
  <si>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</si>
  <si>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</si>
  <si>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</si>
  <si>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</si>
  <si>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</si>
  <si>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</si>
  <si>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</si>
  <si>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</si>
  <si>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</si>
  <si>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</si>
  <si>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</si>
  <si>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</si>
  <si>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</si>
  <si>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</si>
  <si>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</si>
  <si>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</si>
  <si>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</si>
  <si>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</si>
  <si>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</si>
  <si>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</si>
  <si>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</si>
  <si>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</si>
  <si>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</si>
  <si>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</si>
  <si>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</si>
  <si>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</si>
  <si>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</si>
  <si>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</si>
  <si>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</si>
  <si>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</si>
  <si>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</si>
  <si>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</si>
  <si>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</si>
  <si>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</si>
  <si>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</si>
  <si>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</si>
  <si>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</si>
  <si>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</si>
  <si>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</si>
  <si>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</si>
  <si>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</si>
  <si>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</si>
  <si>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</si>
  <si>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</si>
  <si>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</si>
  <si>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</si>
  <si>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</si>
  <si>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</si>
  <si>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</si>
  <si>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</si>
  <si>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</si>
  <si>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</si>
  <si>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</si>
  <si>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</si>
  <si>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</si>
  <si>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</si>
  <si>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</si>
  <si>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</si>
  <si>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</si>
  <si>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</si>
  <si>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</si>
  <si>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</si>
  <si>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</si>
  <si>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</si>
  <si>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</si>
  <si>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</si>
  <si>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</si>
  <si>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</si>
  <si>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</si>
  <si>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</si>
  <si>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</si>
  <si>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</si>
  <si>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</si>
  <si>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</si>
  <si>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</si>
  <si>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</si>
  <si>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</si>
  <si>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</si>
  <si>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</si>
  <si>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</si>
  <si>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</si>
  <si>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</si>
  <si>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</si>
  <si>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</si>
  <si>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</si>
  <si>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</si>
  <si>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</si>
  <si>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</si>
  <si>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</si>
  <si>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</si>
  <si>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</si>
  <si>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</si>
  <si>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</si>
  <si>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</si>
  <si>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</si>
  <si>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</si>
  <si>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</si>
  <si>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</si>
  <si>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</si>
  <si>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</si>
  <si>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</si>
  <si>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</si>
  <si>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</si>
  <si>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</si>
  <si>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</si>
  <si>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</si>
  <si>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</si>
  <si>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</si>
  <si>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</si>
  <si>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</si>
  <si>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</si>
  <si>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</si>
  <si>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</si>
  <si>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</si>
  <si>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</si>
  <si>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</si>
  <si>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</si>
  <si>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</si>
  <si>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</si>
  <si>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</si>
  <si>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</si>
  <si>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</si>
  <si>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</si>
  <si>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</si>
  <si>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</si>
  <si>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</si>
  <si>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</si>
  <si>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</si>
  <si>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</si>
  <si>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</si>
  <si>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</si>
  <si>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</si>
  <si>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</si>
  <si>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</si>
  <si>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</si>
  <si>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</si>
  <si>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</si>
  <si>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</si>
  <si>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</si>
  <si>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</si>
  <si>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</si>
  <si>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</si>
  <si>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</si>
  <si>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</si>
  <si>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</si>
  <si>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</si>
  <si>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</si>
  <si>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</si>
  <si>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</si>
  <si>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</si>
  <si>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</si>
  <si>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</si>
  <si>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</si>
  <si>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</si>
  <si>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</si>
  <si>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</si>
  <si>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</si>
  <si>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</si>
  <si>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</si>
  <si>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</si>
  <si>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</si>
  <si>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</si>
  <si>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</si>
  <si>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</si>
  <si>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</si>
  <si>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</si>
  <si>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</si>
  <si>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</si>
  <si>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</si>
  <si>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</si>
  <si>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</si>
  <si>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</si>
  <si>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</si>
  <si>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</si>
  <si>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</si>
  <si>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</si>
  <si>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</si>
  <si>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</si>
  <si>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</si>
  <si>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</si>
  <si>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</si>
  <si>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</si>
  <si>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</si>
  <si>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</si>
  <si>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</si>
  <si>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</si>
  <si>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</si>
  <si>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</si>
  <si>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</si>
  <si>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</si>
  <si>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</si>
  <si>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</si>
  <si>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</si>
  <si>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</si>
  <si>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</si>
  <si>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</si>
  <si>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</si>
  <si>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</si>
  <si>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</si>
  <si>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</si>
  <si>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</si>
  <si>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</si>
  <si>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</si>
  <si>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</si>
  <si>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</si>
  <si>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</si>
  <si>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</si>
  <si>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</si>
  <si>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</si>
  <si>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</si>
  <si>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</si>
  <si>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</si>
  <si>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</si>
  <si>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</si>
  <si>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</si>
  <si>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</si>
  <si>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</si>
  <si>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</si>
  <si>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</si>
  <si>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</si>
  <si>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</si>
  <si>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</si>
  <si>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</si>
  <si>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</si>
  <si>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</si>
  <si>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</si>
  <si>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</si>
  <si>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</si>
  <si>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</si>
  <si>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</si>
  <si>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</si>
  <si>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</si>
  <si>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</si>
  <si>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</si>
  <si>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</si>
  <si>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</si>
  <si>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</si>
  <si>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</si>
  <si>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</si>
  <si>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</si>
  <si>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</si>
  <si>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</si>
  <si>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</si>
  <si>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</si>
  <si>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</si>
  <si>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</si>
  <si>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</si>
  <si>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</si>
  <si>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</si>
  <si>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</si>
  <si>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</si>
  <si>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</si>
  <si>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</si>
  <si>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</si>
  <si>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</si>
  <si>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</si>
  <si>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</si>
  <si>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</si>
  <si>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</si>
  <si>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</si>
  <si>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</si>
  <si>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</si>
  <si>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</si>
  <si>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</si>
  <si>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</si>
  <si>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</si>
  <si>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</si>
  <si>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</si>
  <si>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</si>
  <si>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</si>
  <si>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</si>
  <si>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</si>
  <si>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</si>
  <si>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</si>
  <si>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</si>
  <si>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</si>
  <si>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</si>
  <si>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</si>
  <si>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</si>
  <si>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</si>
  <si>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</si>
  <si>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</si>
  <si>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</si>
  <si>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</si>
  <si>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</si>
  <si>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</si>
  <si>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</si>
  <si>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</si>
  <si>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</si>
  <si>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</si>
  <si>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</si>
  <si>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</si>
  <si>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</si>
  <si>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</si>
  <si>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</si>
  <si>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</si>
  <si>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</si>
  <si>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</si>
  <si>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</si>
  <si>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</si>
  <si>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</si>
  <si>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</si>
  <si>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</si>
  <si>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</si>
  <si>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</si>
  <si>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</si>
  <si>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</si>
  <si>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</si>
  <si>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</si>
  <si>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</si>
  <si>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</si>
  <si>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</si>
  <si>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</si>
  <si>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</si>
  <si>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</si>
  <si>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</si>
  <si>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</si>
  <si>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</si>
  <si>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</si>
  <si>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</si>
  <si>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</si>
  <si>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</si>
  <si>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</si>
  <si>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</si>
  <si>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</si>
  <si>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</si>
  <si>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</si>
  <si>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</si>
  <si>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</si>
  <si>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</si>
  <si>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</si>
  <si>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</si>
  <si>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</si>
  <si>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</si>
  <si>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</si>
  <si>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</si>
  <si>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</si>
  <si>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</si>
  <si>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</si>
  <si>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</si>
  <si>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</si>
  <si>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</si>
  <si>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</si>
  <si>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</si>
  <si>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</si>
  <si>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</si>
  <si>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</si>
  <si>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</si>
  <si>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</si>
  <si>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</si>
  <si>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</si>
  <si>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</si>
  <si>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</si>
  <si>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</si>
  <si>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</si>
  <si>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</si>
  <si>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</si>
  <si>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</si>
  <si>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</si>
  <si>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</si>
  <si>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</si>
  <si>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</si>
  <si>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</si>
  <si>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</si>
  <si>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</si>
  <si>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</si>
  <si>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</si>
  <si>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</si>
  <si>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</si>
  <si>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</si>
  <si>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</si>
  <si>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</si>
  <si>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</si>
  <si>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</si>
  <si>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</si>
  <si>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</si>
  <si>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</si>
  <si>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</si>
  <si>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</si>
  <si>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</si>
  <si>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</si>
  <si>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</si>
  <si>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</si>
  <si>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</si>
  <si>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</si>
  <si>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</si>
  <si>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</si>
  <si>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</si>
  <si>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</si>
  <si>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</si>
  <si>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</si>
  <si>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</si>
  <si>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</si>
  <si>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</si>
  <si>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</si>
  <si>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</si>
  <si>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</si>
  <si>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</si>
  <si>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</si>
  <si>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</si>
  <si>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</si>
  <si>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</si>
  <si>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</si>
  <si>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</si>
  <si>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</si>
  <si>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</si>
  <si>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</si>
  <si>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</si>
  <si>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</si>
  <si>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</si>
  <si>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</si>
  <si>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</si>
  <si>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</si>
  <si>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</si>
  <si>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</si>
  <si>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</si>
  <si>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</si>
  <si>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</si>
  <si>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</si>
  <si>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</si>
  <si>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</si>
  <si>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</si>
  <si>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</si>
  <si>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</si>
  <si>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</si>
  <si>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</si>
  <si>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</si>
  <si>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</si>
  <si>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</si>
  <si>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</si>
  <si>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</si>
  <si>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</si>
  <si>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</si>
  <si>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</si>
  <si>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</si>
  <si>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</si>
  <si>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</si>
  <si>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</si>
  <si>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</si>
  <si>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</si>
  <si>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</si>
  <si>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</si>
  <si>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</si>
  <si>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</si>
  <si>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</si>
  <si>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</si>
  <si>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</si>
  <si>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</si>
  <si>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</si>
  <si>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</si>
  <si>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</si>
  <si>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</si>
  <si>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</si>
  <si>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</si>
  <si>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</si>
  <si>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</si>
  <si>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</si>
  <si>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</si>
  <si>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</si>
  <si>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</si>
  <si>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</si>
  <si>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</si>
  <si>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</si>
  <si>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</si>
  <si>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</si>
  <si>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</si>
  <si>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</si>
  <si>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</si>
  <si>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</si>
  <si>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</si>
  <si>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</si>
  <si>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</si>
  <si>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</si>
  <si>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</si>
  <si>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</si>
  <si>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</si>
  <si>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</si>
  <si>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</si>
  <si>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</si>
  <si>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</si>
  <si>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</si>
  <si>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</si>
  <si>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</si>
  <si>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</si>
  <si>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</si>
  <si>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</si>
  <si>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</si>
  <si>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</si>
  <si>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</si>
  <si>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</si>
  <si>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</si>
  <si>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</si>
  <si>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</si>
  <si>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</si>
  <si>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</si>
  <si>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</si>
  <si>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</si>
  <si>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</si>
  <si>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</si>
  <si>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</si>
  <si>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</si>
  <si>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</si>
  <si>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</si>
  <si>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</si>
  <si>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</si>
  <si>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</si>
  <si>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</si>
  <si>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</si>
  <si>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</si>
  <si>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</si>
  <si>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</si>
  <si>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</si>
  <si>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</si>
  <si>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</si>
  <si>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</si>
  <si>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</si>
  <si>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</si>
  <si>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</si>
  <si>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</si>
  <si>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</si>
  <si>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</si>
  <si>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</si>
  <si>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</si>
  <si>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</si>
  <si>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</si>
  <si>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</si>
  <si>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</si>
  <si>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</si>
  <si>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</si>
  <si>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</si>
  <si>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</si>
  <si>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</si>
  <si>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</si>
  <si>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</si>
  <si>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</si>
  <si>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</si>
  <si>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</si>
  <si>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</si>
  <si>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</si>
  <si>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</si>
  <si>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</si>
  <si>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</si>
  <si>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</si>
  <si>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</si>
  <si>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</si>
  <si>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</si>
  <si>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</si>
  <si>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</si>
  <si>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</si>
  <si>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</si>
  <si>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</si>
  <si>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</si>
  <si>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</si>
  <si>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</si>
  <si>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</si>
  <si>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</si>
  <si>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</si>
  <si>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</si>
  <si>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</si>
  <si>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</si>
  <si>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</si>
  <si>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</si>
  <si>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</si>
  <si>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</si>
  <si>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</si>
  <si>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</si>
  <si>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</si>
  <si>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</si>
  <si>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</si>
  <si>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</si>
  <si>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</si>
  <si>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</si>
  <si>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</si>
  <si>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</si>
  <si>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</si>
  <si>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</si>
  <si>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</si>
  <si>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</si>
  <si>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</si>
  <si>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</si>
  <si>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</si>
  <si>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</si>
  <si>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</si>
  <si>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</si>
  <si>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</si>
  <si>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</si>
  <si>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</si>
  <si>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</si>
  <si>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</si>
  <si>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</si>
  <si>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</si>
  <si>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</si>
  <si>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</si>
  <si>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</si>
  <si>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</si>
  <si>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</si>
  <si>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</si>
  <si>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</si>
  <si>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</si>
  <si>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</si>
  <si>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</si>
  <si>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</si>
  <si>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</si>
  <si>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</si>
  <si>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</si>
  <si>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</si>
  <si>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</si>
  <si>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</si>
  <si>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</si>
  <si>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</si>
  <si>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</si>
  <si>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</si>
  <si>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</si>
  <si>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</si>
  <si>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</si>
  <si>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</si>
  <si>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</si>
  <si>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</si>
  <si>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</si>
  <si>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</si>
  <si>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</si>
  <si>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</si>
  <si>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</si>
  <si>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</si>
  <si>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</si>
  <si>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</si>
  <si>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</si>
  <si>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</si>
  <si>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</si>
  <si>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</si>
  <si>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</si>
  <si>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</si>
  <si>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</si>
  <si>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</si>
  <si>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</si>
  <si>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</si>
  <si>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</si>
  <si>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</si>
  <si>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</si>
  <si>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</si>
  <si>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</si>
  <si>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</si>
  <si>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</si>
  <si>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</si>
  <si>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</si>
  <si>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</si>
  <si>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</si>
  <si>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</si>
  <si>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</si>
  <si>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</si>
  <si>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</si>
  <si>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</si>
  <si>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</si>
  <si>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</si>
  <si>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</si>
  <si>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</si>
  <si>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</si>
  <si>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</si>
  <si>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</si>
  <si>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</si>
  <si>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</si>
  <si>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</si>
  <si>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</si>
  <si>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</si>
  <si>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</si>
  <si>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</si>
  <si>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</si>
  <si>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</si>
  <si>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</si>
  <si>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</si>
  <si>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</si>
  <si>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</si>
  <si>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</si>
  <si>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</si>
  <si>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</si>
  <si>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</si>
  <si>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</si>
  <si>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</si>
  <si>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</si>
  <si>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</si>
  <si>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</si>
  <si>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</si>
  <si>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</si>
  <si>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</si>
  <si>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</si>
  <si>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</si>
  <si>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</si>
  <si>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</si>
  <si>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</si>
  <si>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</si>
  <si>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</si>
  <si>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</si>
  <si>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</si>
  <si>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</si>
  <si>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</si>
  <si>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</si>
  <si>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</si>
  <si>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</si>
  <si>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</si>
  <si>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</si>
  <si>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</si>
  <si>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</si>
  <si>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</si>
  <si>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</si>
  <si>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</si>
  <si>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</si>
  <si>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</si>
  <si>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</si>
  <si>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</si>
  <si>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</si>
  <si>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</si>
  <si>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</si>
  <si>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</si>
  <si>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</si>
  <si>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</si>
  <si>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</si>
  <si>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</si>
  <si>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</si>
  <si>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</si>
  <si>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</si>
  <si>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</si>
  <si>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</si>
  <si>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</si>
  <si>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</si>
  <si>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</si>
  <si>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</si>
  <si>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</si>
  <si>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</si>
  <si>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</si>
  <si>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</si>
  <si>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</si>
  <si>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</si>
  <si>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</si>
  <si>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</si>
  <si>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</si>
  <si>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</si>
  <si>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</si>
  <si>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</si>
  <si>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</si>
  <si>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</si>
  <si>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</si>
  <si>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</si>
  <si>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</si>
  <si>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</si>
  <si>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</si>
  <si>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</si>
  <si>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</si>
  <si>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</si>
  <si>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</si>
  <si>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</si>
  <si>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</si>
  <si>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</si>
  <si>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</si>
  <si>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</si>
  <si>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</si>
  <si>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</si>
  <si>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</si>
  <si>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</si>
  <si>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</si>
  <si>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</si>
  <si>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</si>
  <si>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</si>
  <si>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</si>
  <si>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</si>
  <si>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</si>
  <si>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</si>
  <si>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</si>
  <si>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</si>
  <si>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</si>
  <si>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</si>
  <si>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</si>
  <si>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</si>
  <si>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</si>
  <si>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</si>
  <si>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</si>
  <si>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</si>
  <si>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</si>
  <si>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</si>
  <si>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</si>
  <si>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</si>
  <si>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</si>
  <si>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</si>
  <si>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</si>
  <si>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</si>
  <si>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</si>
  <si>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</si>
  <si>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</si>
  <si>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</si>
  <si>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</si>
  <si>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</si>
  <si>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</si>
  <si>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</si>
  <si>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</si>
  <si>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</si>
  <si>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</si>
  <si>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</si>
  <si>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</si>
  <si>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</si>
  <si>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</si>
  <si>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</si>
  <si>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</si>
  <si>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</si>
  <si>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</si>
  <si>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</si>
  <si>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</si>
  <si>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</si>
  <si>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</si>
  <si>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</si>
  <si>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</si>
  <si>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</si>
  <si>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</si>
  <si>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</si>
  <si>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</si>
  <si>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</si>
  <si>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</si>
  <si>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</si>
  <si>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</si>
  <si>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</si>
  <si>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</si>
  <si>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</si>
  <si>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</si>
  <si>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</si>
  <si>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</si>
  <si>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</si>
  <si>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</si>
  <si>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</si>
  <si>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</si>
  <si>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</si>
  <si>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</si>
  <si>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</si>
  <si>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</si>
  <si>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</si>
  <si>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</si>
  <si>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</si>
  <si>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</si>
  <si>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</si>
  <si>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</si>
  <si>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</si>
  <si>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</si>
  <si>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</si>
  <si>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</si>
  <si>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</si>
  <si>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</si>
  <si>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</si>
  <si>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</si>
  <si>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</si>
  <si>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</si>
  <si>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</si>
  <si>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</si>
  <si>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</si>
  <si>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</si>
  <si>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</si>
  <si>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</si>
  <si>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</si>
  <si>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</si>
  <si>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</si>
  <si>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</si>
  <si>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</si>
  <si>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</si>
  <si>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</si>
  <si>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</si>
  <si>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</si>
  <si>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</si>
  <si>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</si>
  <si>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</si>
  <si>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</si>
  <si>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</si>
  <si>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</si>
  <si>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</si>
  <si>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</si>
  <si>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</si>
  <si>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</si>
  <si>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</si>
  <si>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</si>
  <si>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</si>
  <si>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</si>
  <si>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</si>
  <si>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</si>
  <si>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</si>
  <si>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</si>
  <si>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</si>
  <si>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</si>
  <si>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</si>
  <si>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</si>
  <si>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</si>
  <si>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</si>
  <si>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</si>
  <si>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</si>
  <si>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</si>
  <si>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</si>
  <si>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</si>
  <si>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</si>
  <si>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</si>
  <si>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</si>
  <si>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</si>
  <si>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</si>
  <si>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</si>
  <si>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</si>
  <si>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</si>
  <si>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</si>
  <si>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</si>
  <si>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</si>
  <si>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</si>
  <si>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</si>
  <si>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</si>
  <si>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</si>
  <si>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</si>
  <si>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</si>
  <si>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</si>
  <si>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</si>
  <si>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</si>
  <si>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</si>
  <si>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</si>
  <si>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</si>
  <si>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</si>
  <si>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</si>
  <si>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</si>
  <si>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</si>
  <si>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</si>
  <si>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</si>
  <si>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</si>
  <si>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</si>
  <si>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</si>
  <si>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</si>
  <si>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</si>
  <si>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</si>
  <si>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</si>
  <si>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</si>
  <si>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</si>
  <si>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</si>
  <si>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</si>
  <si>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</si>
  <si>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</si>
  <si>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</si>
  <si>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</si>
  <si>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</si>
  <si>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</si>
  <si>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</si>
  <si>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</si>
  <si>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</si>
  <si>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</si>
  <si>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</si>
  <si>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</si>
  <si>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</si>
  <si>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</si>
  <si>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</si>
  <si>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</si>
  <si>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</si>
  <si>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</si>
  <si>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</si>
  <si>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</si>
  <si>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</si>
  <si>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</si>
  <si>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</si>
  <si>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</si>
  <si>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</si>
  <si>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</si>
  <si>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</si>
  <si>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</si>
  <si>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</si>
  <si>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</si>
  <si>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</si>
  <si>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</si>
  <si>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</si>
  <si>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</si>
  <si>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</si>
  <si>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</si>
  <si>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</si>
  <si>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</si>
  <si>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</si>
  <si>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</si>
  <si>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</si>
  <si>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</si>
  <si>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</si>
  <si>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</si>
  <si>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</si>
  <si>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</si>
  <si>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</si>
  <si>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</si>
  <si>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</si>
  <si>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</si>
  <si>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</si>
  <si>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</si>
  <si>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</si>
  <si>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</si>
  <si>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</si>
  <si>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</si>
  <si>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</si>
  <si>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</si>
  <si>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</si>
  <si>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</si>
  <si>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</si>
  <si>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</si>
  <si>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</si>
  <si>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</si>
  <si>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</si>
  <si>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</si>
  <si>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</si>
  <si>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</si>
  <si>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</si>
  <si>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</si>
  <si>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</si>
  <si>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</si>
  <si>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</si>
  <si>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</si>
  <si>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</si>
  <si>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</si>
  <si>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</si>
  <si>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</si>
  <si>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</si>
  <si>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</si>
  <si>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</si>
  <si>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</si>
  <si>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</si>
  <si>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</si>
  <si>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</si>
  <si>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</si>
  <si>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</si>
  <si>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</si>
  <si>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</si>
  <si>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</si>
  <si>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</si>
  <si>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</si>
  <si>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</si>
  <si>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</si>
  <si>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</si>
  <si>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</si>
  <si>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</si>
  <si>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</si>
  <si>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</si>
  <si>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</si>
  <si>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</si>
  <si>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</si>
  <si>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</si>
  <si>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</si>
  <si>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</si>
  <si>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</si>
  <si>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</si>
  <si>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</si>
  <si>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</si>
  <si>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</si>
  <si>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</si>
  <si>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</si>
  <si>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</si>
  <si>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</si>
  <si>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</si>
  <si>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</si>
  <si>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</si>
  <si>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</si>
  <si>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</si>
  <si>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</si>
  <si>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</si>
  <si>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</si>
  <si>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</si>
  <si>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</si>
  <si>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</si>
  <si>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</si>
  <si>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</si>
  <si>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</si>
  <si>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</si>
  <si>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</si>
  <si>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</si>
  <si>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</si>
  <si>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</si>
  <si>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</si>
  <si>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</si>
  <si>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</si>
  <si>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</si>
  <si>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</si>
  <si>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</si>
  <si>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</si>
  <si>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</si>
  <si>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</si>
  <si>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</si>
  <si>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</si>
  <si>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</si>
  <si>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</si>
  <si>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</si>
  <si>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</si>
  <si>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</si>
  <si>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</si>
  <si>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</si>
  <si>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</si>
  <si>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</si>
  <si>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</si>
  <si>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</si>
  <si>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</si>
  <si>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</si>
  <si>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</si>
  <si>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</si>
  <si>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</si>
  <si>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</si>
  <si>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</si>
  <si>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</si>
  <si>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</si>
  <si>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</si>
  <si>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</si>
  <si>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</si>
  <si>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</si>
  <si>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</si>
  <si>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</si>
  <si>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</si>
  <si>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</si>
  <si>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</si>
  <si>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</si>
  <si>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</si>
  <si>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</si>
  <si>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</si>
  <si>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</si>
  <si>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</si>
  <si>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</si>
  <si>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</si>
  <si>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</si>
  <si>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</si>
  <si>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</si>
  <si>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</si>
  <si>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</si>
  <si>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</si>
  <si>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</si>
  <si>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</si>
  <si>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</si>
  <si>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</si>
  <si>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</si>
  <si>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</si>
  <si>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</si>
  <si>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</si>
  <si>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</si>
  <si>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</si>
  <si>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</si>
  <si>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</si>
  <si>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</si>
  <si>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</si>
  <si>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</si>
  <si>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</si>
  <si>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</si>
  <si>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</si>
  <si>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</si>
  <si>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</si>
  <si>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</si>
  <si>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</si>
  <si>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</si>
  <si>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</si>
  <si>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</si>
  <si>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</si>
  <si>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</si>
  <si>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</si>
  <si>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</si>
  <si>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</si>
  <si>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</si>
  <si>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</si>
  <si>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</si>
  <si>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</si>
  <si>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</si>
  <si>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</si>
  <si>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</si>
  <si>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</si>
  <si>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</si>
  <si>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</si>
  <si>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</si>
  <si>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</si>
  <si>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</si>
  <si>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</si>
  <si>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</si>
  <si>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</si>
  <si>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</si>
  <si>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</si>
  <si>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</si>
  <si>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</si>
  <si>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</si>
  <si>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</si>
  <si>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</si>
  <si>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</si>
  <si>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</si>
  <si>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</si>
  <si>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</si>
  <si>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</si>
  <si>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</si>
  <si>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</si>
  <si>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</si>
  <si>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</si>
  <si>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</si>
  <si>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</si>
  <si>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</si>
  <si>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</si>
  <si>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</si>
  <si>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</si>
  <si>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</si>
  <si>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</si>
  <si>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</si>
  <si>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</si>
  <si>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</si>
  <si>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</si>
  <si>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</si>
  <si>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</si>
  <si>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</si>
  <si>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</si>
  <si>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</si>
  <si>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</si>
  <si>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</si>
  <si>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</si>
  <si>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</si>
  <si>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</si>
  <si>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</si>
  <si>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</si>
  <si>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</si>
  <si>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</si>
  <si>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</si>
  <si>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</si>
  <si>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</si>
  <si>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</si>
  <si>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</si>
  <si>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</si>
  <si>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</si>
  <si>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</si>
  <si>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</si>
  <si>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</si>
  <si>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</si>
  <si>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</si>
  <si>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</si>
  <si>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</si>
  <si>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</si>
  <si>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</si>
  <si>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</si>
  <si>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</si>
  <si>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</si>
  <si>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</si>
  <si>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</si>
  <si>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</si>
  <si>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</si>
  <si>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</si>
  <si>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</si>
  <si>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</si>
  <si>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</si>
  <si>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</si>
  <si>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</si>
  <si>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</si>
  <si>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</si>
  <si>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</si>
  <si>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</si>
  <si>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</si>
  <si>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</si>
  <si>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</si>
  <si>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</si>
  <si>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</si>
  <si>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</si>
  <si>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</si>
  <si>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</si>
  <si>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</si>
  <si>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</si>
  <si>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</si>
  <si>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</si>
  <si>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</si>
  <si>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</si>
  <si>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</si>
  <si>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</si>
  <si>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</si>
  <si>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</si>
  <si>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</si>
  <si>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</si>
  <si>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</si>
  <si>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</si>
  <si>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</si>
  <si>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</si>
  <si>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</si>
  <si>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</si>
  <si>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</si>
  <si>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</si>
  <si>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</si>
  <si>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</si>
  <si>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</si>
  <si>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</si>
  <si>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</si>
  <si>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</si>
  <si>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</si>
  <si>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</si>
  <si>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</si>
  <si>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</si>
  <si>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</si>
  <si>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</si>
  <si>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</si>
  <si>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</si>
  <si>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</si>
  <si>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</si>
  <si>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</si>
  <si>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</si>
  <si>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</si>
  <si>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</si>
  <si>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</si>
  <si>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</si>
  <si>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</si>
  <si>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</si>
  <si>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</si>
  <si>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</si>
  <si>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</si>
  <si>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</si>
  <si>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</si>
  <si>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</si>
  <si>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</si>
  <si>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</si>
  <si>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</si>
  <si>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</si>
  <si>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</si>
  <si>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</si>
  <si>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</si>
  <si>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</si>
  <si>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</si>
  <si>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</si>
  <si>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</si>
  <si>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</si>
  <si>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</si>
  <si>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</si>
  <si>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</si>
  <si>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</si>
  <si>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</si>
  <si>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</si>
  <si>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</si>
  <si>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</si>
  <si>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</si>
  <si>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</si>
  <si>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</si>
  <si>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</si>
  <si>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</si>
  <si>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</si>
  <si>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</si>
  <si>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</si>
  <si>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</si>
  <si>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</si>
  <si>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</si>
  <si>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</si>
  <si>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</si>
  <si>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</si>
  <si>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</si>
  <si>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</si>
  <si>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</si>
  <si>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</si>
  <si>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</si>
  <si>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</si>
  <si>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</si>
  <si>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</si>
  <si>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</si>
  <si>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</si>
  <si>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</si>
  <si>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</si>
  <si>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</si>
  <si>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</si>
  <si>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</si>
  <si>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</si>
  <si>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</si>
  <si>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</si>
  <si>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</si>
  <si>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</si>
  <si>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</si>
  <si>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</si>
  <si>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</si>
  <si>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</si>
  <si>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</si>
  <si>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</si>
  <si>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</si>
  <si>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</si>
  <si>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</si>
  <si>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</si>
  <si>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</si>
  <si>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</si>
  <si>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</si>
  <si>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</si>
  <si>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</si>
  <si>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</si>
  <si>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</si>
  <si>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</si>
  <si>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</si>
  <si>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</si>
  <si>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</si>
  <si>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</si>
  <si>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</si>
  <si>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</si>
  <si>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</si>
  <si>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</si>
  <si>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</si>
  <si>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</si>
  <si>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</si>
  <si>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</si>
  <si>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</si>
  <si>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</si>
  <si>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</si>
  <si>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</si>
  <si>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</si>
  <si>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</si>
  <si>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</si>
  <si>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</si>
  <si>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</si>
  <si>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</si>
  <si>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</si>
  <si>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</si>
  <si>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</si>
  <si>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</si>
  <si>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</si>
  <si>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</si>
  <si>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</si>
  <si>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</si>
  <si>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</si>
  <si>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</si>
  <si>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</si>
  <si>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</si>
  <si>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</si>
  <si>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</si>
  <si>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</si>
  <si>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</si>
  <si>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</si>
  <si>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</si>
  <si>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</si>
  <si>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</si>
  <si>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</si>
  <si>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</si>
  <si>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</si>
  <si>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</si>
  <si>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</si>
  <si>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</si>
  <si>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</si>
  <si>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</si>
  <si>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</si>
  <si>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</si>
  <si>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</si>
  <si>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</si>
  <si>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</si>
  <si>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</si>
  <si>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</si>
  <si>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</si>
  <si>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</si>
  <si>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</si>
  <si>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</si>
  <si>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</si>
  <si>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</si>
  <si>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</si>
  <si>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</si>
  <si>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</si>
  <si>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</si>
  <si>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</si>
  <si>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</si>
  <si>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</si>
  <si>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</si>
  <si>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</si>
  <si>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</si>
  <si>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</si>
  <si>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</si>
  <si>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</si>
  <si>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</si>
  <si>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</si>
  <si>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</si>
  <si>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</si>
  <si>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</si>
  <si>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</si>
  <si>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</si>
  <si>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</si>
  <si>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</si>
  <si>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</si>
  <si>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</si>
  <si>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</si>
  <si>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</si>
  <si>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</si>
  <si>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</si>
  <si>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</si>
  <si>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</si>
  <si>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</si>
  <si>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</si>
  <si>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</si>
  <si>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</si>
  <si>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</si>
  <si>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</si>
  <si>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</si>
  <si>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</si>
  <si>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</si>
  <si>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</si>
  <si>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</si>
  <si>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</si>
  <si>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</si>
  <si>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</si>
  <si>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</si>
  <si>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</si>
  <si>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</si>
  <si>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</si>
  <si>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</si>
  <si>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</si>
  <si>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</si>
  <si>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</si>
  <si>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</si>
  <si>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</si>
  <si>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</si>
  <si>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</si>
  <si>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</si>
  <si>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</si>
  <si>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</si>
  <si>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</si>
  <si>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</si>
  <si>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</si>
  <si>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</si>
  <si>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</si>
  <si>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</si>
  <si>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</si>
  <si>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</si>
  <si>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</si>
  <si>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</si>
  <si>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</si>
  <si>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</si>
  <si>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</si>
  <si>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</si>
  <si>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</si>
  <si>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</si>
  <si>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</si>
  <si>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</si>
  <si>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</si>
  <si>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</si>
  <si>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</si>
  <si>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</si>
  <si>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</si>
  <si>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</si>
  <si>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</si>
  <si>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</si>
  <si>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</si>
  <si>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</si>
  <si>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</si>
  <si>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</si>
  <si>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</si>
  <si>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</si>
  <si>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</si>
  <si>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</si>
  <si>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</si>
  <si>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</si>
  <si>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</si>
  <si>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</si>
  <si>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</si>
  <si>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</si>
  <si>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</si>
  <si>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</si>
  <si>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</si>
  <si>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</si>
  <si>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</si>
  <si>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</si>
  <si>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</si>
  <si>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</si>
  <si>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</si>
  <si>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</si>
  <si>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</si>
  <si>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</si>
  <si>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</si>
  <si>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</si>
  <si>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</si>
  <si>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</si>
  <si>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</si>
  <si>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</si>
  <si>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</si>
  <si>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</si>
  <si>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</si>
  <si>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</si>
  <si>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</si>
  <si>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</si>
  <si>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</si>
  <si>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</si>
  <si>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</si>
  <si>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</si>
  <si>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</si>
  <si>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</si>
  <si>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</si>
  <si>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</si>
  <si>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</si>
  <si>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</si>
  <si>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</si>
  <si>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</si>
  <si>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</si>
  <si>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</si>
  <si>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</si>
  <si>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</si>
  <si>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</si>
  <si>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</si>
  <si>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</si>
  <si>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</si>
  <si>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</si>
  <si>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</si>
  <si>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</si>
  <si>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</si>
  <si>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</si>
  <si>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</si>
  <si>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</si>
  <si>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</si>
  <si>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</si>
  <si>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</si>
  <si>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</si>
  <si>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</si>
  <si>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</si>
  <si>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</si>
  <si>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</si>
  <si>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</si>
  <si>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</si>
  <si>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</si>
  <si>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</si>
  <si>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</si>
  <si>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</si>
  <si>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</si>
  <si>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</si>
  <si>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</si>
  <si>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</si>
  <si>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</si>
  <si>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</si>
  <si>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</si>
  <si>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</si>
  <si>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</si>
  <si>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</si>
  <si>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</si>
  <si>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</si>
  <si>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</si>
  <si>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</si>
  <si>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</si>
  <si>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</si>
  <si>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</si>
  <si>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</si>
  <si>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</si>
  <si>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</si>
  <si>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</si>
  <si>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</si>
  <si>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</si>
  <si>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</si>
  <si>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</si>
  <si>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</si>
  <si>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</si>
  <si>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</si>
  <si>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</si>
  <si>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</si>
  <si>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</si>
  <si>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</si>
  <si>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</si>
  <si>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</si>
  <si>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</si>
  <si>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</si>
  <si>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</si>
  <si>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</si>
  <si>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</si>
  <si>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</si>
  <si>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</si>
  <si>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</si>
  <si>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</si>
  <si>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</si>
  <si>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</si>
  <si>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</si>
  <si>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</si>
  <si>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</si>
  <si>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</si>
  <si>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</si>
  <si>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</si>
  <si>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</si>
  <si>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</si>
  <si>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</si>
  <si>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</si>
  <si>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</si>
  <si>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</si>
  <si>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</si>
  <si>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</si>
  <si>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</si>
  <si>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</si>
  <si>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</si>
  <si>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</si>
  <si>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</si>
  <si>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</si>
  <si>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</si>
  <si>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</si>
  <si>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</si>
  <si>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</si>
  <si>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</si>
  <si>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</si>
  <si>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</si>
  <si>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</si>
  <si>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</si>
  <si>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</si>
  <si>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</si>
  <si>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</si>
  <si>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</si>
  <si>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</si>
  <si>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</si>
  <si>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</si>
  <si>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</si>
  <si>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</si>
  <si>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</si>
  <si>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</si>
  <si>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</si>
  <si>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</si>
  <si>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</si>
  <si>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</si>
  <si>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</si>
  <si>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</si>
  <si>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</si>
  <si>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</si>
  <si>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</si>
  <si>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</si>
  <si>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</si>
  <si>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</si>
  <si>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</si>
  <si>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</si>
  <si>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</si>
  <si>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</si>
  <si>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</si>
  <si>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</si>
  <si>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</si>
  <si>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</si>
  <si>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</si>
  <si>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</si>
  <si>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</si>
  <si>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</si>
  <si>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</si>
  <si>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</si>
  <si>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</si>
  <si>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</si>
  <si>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</si>
  <si>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</si>
  <si>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</si>
  <si>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</si>
  <si>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</si>
  <si>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</si>
  <si>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</si>
  <si>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</si>
  <si>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</si>
  <si>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</si>
  <si>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</si>
  <si>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</si>
  <si>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</si>
  <si>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</si>
  <si>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</si>
  <si>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</si>
  <si>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</si>
  <si>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</si>
  <si>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</si>
  <si>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</si>
  <si>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</si>
  <si>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</si>
  <si>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</si>
  <si>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</si>
  <si>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</si>
  <si>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</si>
  <si>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</si>
  <si>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</si>
  <si>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</si>
  <si>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</si>
  <si>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</si>
  <si>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</si>
  <si>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</si>
  <si>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</si>
  <si>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</si>
  <si>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</si>
  <si>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</si>
  <si>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</si>
  <si>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</si>
  <si>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</si>
  <si>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</si>
  <si>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</si>
  <si>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</si>
  <si>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</si>
  <si>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</si>
  <si>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</si>
  <si>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</si>
  <si>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</si>
  <si>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</si>
  <si>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</si>
  <si>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</si>
  <si>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</si>
  <si>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</si>
  <si>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</si>
  <si>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</si>
  <si>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</si>
  <si>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</si>
  <si>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</si>
  <si>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</si>
  <si>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</si>
  <si>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</si>
  <si>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</si>
  <si>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</si>
  <si>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</si>
  <si>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</si>
  <si>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</si>
  <si>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</si>
  <si>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</si>
  <si>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</si>
  <si>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</si>
  <si>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</si>
  <si>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</si>
  <si>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</si>
  <si>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</si>
  <si>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</si>
  <si>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</si>
  <si>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</si>
  <si>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</si>
  <si>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</si>
  <si>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</si>
  <si>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</si>
  <si>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</si>
  <si>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</si>
  <si>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</si>
  <si>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</si>
  <si>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</si>
  <si>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</si>
  <si>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</si>
  <si>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</si>
  <si>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</si>
  <si>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</si>
  <si>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</si>
  <si>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</si>
  <si>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</si>
  <si>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</si>
  <si>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</si>
  <si>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</si>
  <si>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</si>
  <si>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</si>
  <si>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</si>
  <si>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</si>
  <si>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</si>
  <si>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</si>
  <si>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</si>
  <si>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</si>
  <si>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</si>
  <si>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</si>
  <si>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</si>
  <si>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</si>
  <si>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</si>
  <si>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</si>
  <si>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</si>
  <si>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</si>
  <si>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</si>
  <si>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</si>
  <si>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</si>
  <si>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</si>
  <si>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</si>
  <si>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</si>
  <si>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</si>
  <si>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</si>
  <si>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</si>
  <si>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</si>
  <si>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</si>
  <si>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</si>
  <si>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</si>
  <si>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</si>
  <si>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</si>
  <si>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</si>
  <si>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</si>
  <si>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</si>
  <si>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</si>
  <si>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</si>
  <si>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</si>
  <si>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</si>
  <si>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</si>
  <si>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</si>
  <si>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</si>
  <si>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</si>
  <si>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</si>
  <si>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</si>
  <si>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</si>
  <si>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</si>
  <si>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</si>
  <si>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</si>
  <si>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</si>
  <si>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</si>
  <si>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</si>
  <si>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</si>
  <si>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</si>
  <si>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</si>
  <si>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</si>
  <si>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</si>
  <si>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</si>
  <si>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</si>
  <si>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</si>
  <si>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</si>
  <si>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</si>
  <si>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</si>
  <si>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</si>
  <si>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</si>
  <si>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</si>
  <si>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</si>
  <si>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</si>
  <si>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</si>
  <si>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</si>
  <si>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</si>
  <si>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</si>
  <si>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</si>
  <si>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</si>
  <si>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</si>
  <si>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</si>
  <si>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</si>
  <si>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</si>
  <si>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</si>
  <si>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</si>
  <si>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</si>
  <si>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</si>
  <si>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</si>
  <si>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</si>
  <si>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</si>
  <si>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</si>
  <si>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</si>
  <si>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</si>
  <si>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</si>
  <si>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</si>
  <si>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</si>
  <si>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</si>
  <si>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</si>
  <si>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</si>
  <si>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</si>
  <si>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</si>
  <si>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</si>
  <si>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</si>
  <si>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</si>
  <si>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</si>
  <si>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</si>
  <si>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</si>
  <si>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</si>
  <si>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</si>
  <si>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</si>
  <si>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</si>
  <si>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</si>
  <si>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</si>
  <si>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</si>
  <si>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</si>
  <si>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</si>
  <si>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</si>
  <si>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</si>
  <si>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</si>
  <si>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</si>
  <si>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</si>
  <si>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</si>
  <si>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</si>
  <si>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</si>
  <si>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</si>
  <si>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</si>
  <si>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</si>
  <si>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</si>
  <si>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</si>
  <si>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</si>
  <si>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</si>
  <si>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</si>
  <si>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</si>
  <si>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</si>
  <si>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</si>
  <si>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</si>
  <si>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</si>
  <si>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</si>
  <si>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</si>
  <si>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</si>
  <si>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</si>
  <si>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</si>
  <si>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</si>
  <si>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</si>
  <si>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</si>
  <si>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</si>
  <si>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</si>
  <si>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</si>
  <si>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</si>
  <si>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</si>
  <si>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</si>
  <si>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</si>
  <si>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</si>
  <si>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</si>
  <si>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</si>
  <si>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</si>
  <si>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</si>
  <si>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</si>
  <si>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</si>
  <si>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</si>
  <si>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</si>
  <si>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</si>
  <si>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</si>
  <si>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</si>
  <si>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</si>
  <si>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</si>
  <si>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</si>
  <si>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</si>
  <si>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</si>
  <si>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</si>
  <si>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</si>
  <si>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</si>
  <si>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</si>
  <si>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</si>
  <si>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</si>
  <si>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</si>
  <si>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</si>
  <si>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</si>
  <si>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</si>
  <si>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</si>
  <si>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</si>
  <si>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</si>
  <si>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</si>
  <si>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</si>
  <si>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</si>
  <si>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</si>
  <si>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</si>
  <si>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</si>
  <si>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</si>
  <si>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</si>
  <si>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</si>
  <si>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</si>
  <si>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</si>
  <si>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</si>
  <si>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</si>
  <si>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</si>
  <si>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</si>
  <si>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</si>
  <si>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</si>
  <si>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</si>
  <si>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</si>
  <si>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</si>
  <si>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</si>
  <si>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</si>
  <si>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</si>
  <si>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</si>
  <si>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</si>
  <si>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</si>
  <si>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</si>
  <si>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</si>
  <si>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</si>
  <si>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</si>
  <si>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</si>
  <si>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</si>
  <si>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</si>
  <si>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</si>
  <si>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</si>
  <si>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</si>
  <si>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</si>
  <si>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</si>
  <si>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</si>
  <si>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</si>
  <si>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</si>
  <si>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</si>
  <si>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</si>
  <si>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</si>
  <si>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</si>
  <si>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</si>
  <si>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</si>
  <si>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</si>
  <si>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</si>
  <si>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</si>
  <si>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</si>
  <si>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</si>
  <si>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</si>
  <si>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</si>
  <si>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</si>
  <si>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</si>
  <si>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</si>
  <si>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</si>
  <si>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</si>
  <si>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</si>
  <si>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</si>
  <si>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</si>
  <si>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</si>
  <si>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</si>
  <si>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</si>
  <si>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</si>
  <si>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</si>
  <si>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</si>
  <si>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</si>
  <si>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</si>
  <si>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</si>
  <si>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</si>
  <si>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</si>
  <si>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</si>
  <si>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</si>
  <si>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</si>
  <si>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</si>
  <si>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</si>
  <si>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</si>
  <si>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</si>
  <si>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</si>
  <si>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</si>
  <si>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</si>
  <si>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</si>
  <si>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</si>
  <si>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</si>
  <si>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</si>
  <si>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</si>
  <si>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</si>
  <si>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</si>
  <si>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</si>
  <si>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</si>
  <si>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</si>
  <si>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</si>
  <si>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</si>
  <si>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</si>
  <si>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</si>
  <si>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</si>
  <si>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</si>
  <si>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</si>
  <si>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</si>
  <si>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</si>
  <si>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</si>
  <si>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</si>
  <si>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</si>
  <si>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</si>
  <si>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</si>
  <si>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</si>
  <si>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</si>
  <si>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</si>
  <si>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</si>
  <si>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</si>
  <si>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</si>
  <si>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</si>
  <si>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</si>
  <si>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</si>
  <si>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</si>
  <si>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</si>
  <si>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</si>
  <si>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</si>
  <si>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</si>
  <si>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</si>
  <si>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</si>
  <si>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</si>
  <si>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</si>
  <si>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</si>
  <si>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</si>
  <si>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</si>
  <si>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</si>
  <si>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</si>
  <si>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</si>
  <si>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</si>
  <si>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</si>
  <si>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</si>
  <si>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</si>
  <si>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</si>
  <si>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</si>
  <si>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</si>
  <si>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</si>
  <si>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</si>
  <si>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</si>
  <si>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</si>
  <si>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</si>
  <si>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</si>
  <si>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</si>
  <si>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</si>
  <si>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</si>
  <si>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</si>
  <si>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</si>
  <si>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</si>
  <si>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</si>
  <si>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</si>
  <si>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</si>
  <si>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</si>
  <si>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</si>
  <si>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</si>
  <si>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</si>
  <si>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</si>
  <si>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</si>
  <si>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</si>
  <si>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</si>
  <si>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</si>
  <si>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</si>
  <si>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</si>
  <si>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</si>
  <si>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</si>
  <si>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</si>
  <si>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</si>
  <si>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</si>
  <si>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</si>
  <si>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</si>
  <si>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</si>
  <si>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</si>
  <si>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</si>
  <si>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</si>
  <si>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</si>
  <si>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</si>
  <si>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</si>
  <si>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</si>
  <si>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</si>
  <si>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</si>
  <si>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</si>
  <si>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</si>
  <si>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</si>
  <si>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</si>
  <si>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</si>
  <si>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</si>
  <si>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</si>
  <si>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</si>
  <si>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</si>
  <si>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</si>
  <si>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</si>
  <si>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</si>
  <si>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</si>
  <si>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</si>
  <si>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</si>
  <si>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</si>
  <si>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</si>
  <si>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</si>
  <si>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</si>
  <si>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</si>
  <si>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</si>
  <si>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</si>
  <si>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</si>
  <si>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</si>
  <si>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</si>
  <si>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</si>
  <si>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</si>
  <si>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</si>
  <si>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</si>
  <si>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</si>
  <si>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</si>
  <si>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</si>
  <si>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</si>
  <si>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</si>
  <si>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</si>
  <si>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</si>
  <si>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</si>
  <si>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</si>
  <si>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</si>
  <si>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</si>
  <si>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</si>
  <si>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</si>
  <si>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</si>
  <si>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</si>
  <si>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</si>
  <si>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</si>
  <si>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</si>
  <si>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</si>
  <si>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</si>
  <si>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</si>
  <si>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</si>
  <si>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</si>
  <si>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</si>
  <si>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</si>
  <si>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</si>
  <si>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</si>
  <si>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</si>
  <si>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</si>
  <si>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</si>
  <si>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</si>
  <si>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</si>
  <si>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</si>
  <si>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</si>
  <si>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</si>
  <si>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</si>
  <si>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</si>
  <si>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</si>
  <si>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</si>
  <si>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</si>
  <si>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</si>
  <si>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</si>
  <si>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</si>
  <si>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</si>
  <si>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</si>
  <si>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</si>
  <si>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</si>
  <si>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</si>
  <si>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</si>
  <si>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</si>
  <si>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</si>
  <si>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</si>
  <si>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</si>
  <si>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</si>
  <si>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</si>
  <si>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</si>
  <si>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</si>
  <si>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</si>
  <si>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</si>
  <si>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</si>
  <si>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</si>
  <si>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</si>
  <si>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</si>
  <si>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</si>
  <si>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</si>
  <si>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</si>
  <si>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</si>
  <si>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</si>
  <si>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</si>
  <si>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</si>
  <si>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</si>
  <si>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</si>
  <si>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</si>
  <si>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</si>
  <si>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</si>
  <si>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</si>
  <si>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</si>
  <si>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</si>
  <si>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</si>
  <si>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</si>
  <si>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</si>
  <si>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</si>
  <si>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</si>
  <si>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</si>
  <si>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</si>
  <si>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</si>
  <si>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</si>
  <si>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</si>
  <si>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</si>
  <si>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</si>
  <si>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</si>
  <si>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</si>
  <si>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</si>
  <si>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</si>
  <si>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</si>
  <si>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</si>
  <si>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</si>
  <si>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</si>
  <si>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</si>
  <si>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</si>
  <si>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</si>
  <si>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</si>
  <si>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</si>
  <si>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</si>
  <si>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</si>
  <si>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</si>
  <si>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</si>
  <si>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</si>
  <si>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</si>
  <si>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</si>
  <si>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</si>
  <si>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</si>
  <si>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</si>
  <si>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</si>
  <si>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</si>
  <si>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</si>
  <si>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</si>
  <si>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</si>
  <si>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</si>
  <si>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</si>
  <si>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</si>
  <si>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</si>
  <si>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</si>
  <si>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</si>
  <si>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</si>
  <si>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</si>
  <si>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</si>
  <si>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</si>
  <si>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</si>
  <si>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</si>
  <si>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</si>
  <si>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</si>
  <si>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</si>
  <si>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</si>
  <si>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</si>
  <si>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</si>
  <si>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</si>
  <si>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</si>
  <si>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</si>
  <si>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</si>
  <si>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</si>
  <si>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</si>
  <si>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</si>
  <si>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</si>
  <si>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</si>
  <si>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</si>
  <si>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</si>
  <si>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</si>
  <si>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</si>
  <si>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</si>
  <si>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</si>
  <si>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</si>
  <si>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</si>
  <si>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</si>
  <si>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</si>
  <si>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</si>
  <si>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</si>
  <si>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</si>
  <si>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</si>
  <si>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</si>
  <si>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</si>
  <si>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</si>
  <si>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</si>
  <si>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</si>
  <si>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</si>
  <si>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</si>
  <si>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</si>
  <si>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</si>
  <si>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</si>
  <si>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</si>
  <si>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</si>
  <si>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</si>
  <si>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</si>
  <si>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</si>
  <si>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</si>
  <si>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</si>
  <si>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</si>
  <si>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</si>
  <si>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</si>
  <si>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</si>
  <si>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</si>
  <si>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</si>
  <si>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</si>
  <si>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</si>
  <si>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</si>
  <si>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</si>
  <si>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</si>
  <si>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</si>
  <si>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</si>
  <si>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</si>
  <si>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</si>
  <si>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</si>
  <si>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</si>
  <si>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</si>
  <si>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</si>
  <si>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</si>
  <si>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</si>
  <si>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</si>
  <si>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</si>
  <si>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</si>
  <si>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</si>
  <si>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</si>
  <si>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</si>
  <si>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</si>
  <si>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</si>
  <si>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</si>
  <si>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</si>
  <si>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</si>
  <si>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</si>
  <si>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</si>
  <si>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</si>
  <si>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</si>
  <si>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</si>
  <si>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</si>
  <si>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</si>
  <si>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</si>
  <si>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</si>
  <si>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</si>
  <si>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</si>
  <si>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</si>
  <si>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</si>
  <si>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</si>
  <si>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</si>
  <si>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</si>
  <si>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</si>
  <si>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</si>
  <si>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</si>
  <si>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</si>
  <si>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</si>
  <si>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</si>
  <si>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</si>
  <si>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</si>
  <si>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</si>
  <si>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</si>
  <si>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</si>
  <si>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</si>
  <si>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</si>
  <si>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</si>
  <si>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</si>
  <si>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</si>
  <si>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</si>
  <si>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</si>
  <si>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</si>
  <si>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</si>
  <si>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</si>
  <si>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</si>
  <si>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</si>
  <si>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</si>
  <si>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</si>
  <si>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</si>
  <si>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</si>
  <si>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</si>
  <si>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</si>
  <si>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</si>
  <si>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</si>
  <si>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</si>
  <si>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</si>
  <si>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</si>
  <si>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</si>
  <si>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</si>
  <si>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</si>
  <si>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</si>
  <si>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</si>
  <si>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</si>
  <si>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</si>
  <si>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</si>
  <si>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</si>
  <si>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</si>
  <si>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</si>
  <si>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</si>
  <si>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</si>
  <si>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</si>
  <si>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</si>
  <si>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</si>
  <si>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</si>
  <si>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</si>
  <si>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</si>
  <si>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</si>
  <si>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</si>
  <si>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</si>
  <si>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</si>
  <si>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</si>
  <si>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</si>
  <si>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</si>
  <si>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</si>
  <si>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</si>
  <si>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</si>
  <si>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</si>
  <si>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</si>
  <si>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</si>
  <si>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</si>
  <si>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</si>
  <si>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</si>
  <si>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</si>
  <si>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</si>
  <si>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</si>
  <si>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</si>
  <si>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</si>
  <si>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</si>
  <si>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</si>
  <si>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</si>
  <si>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</si>
  <si>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</si>
  <si>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</si>
  <si>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</si>
  <si>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</si>
  <si>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</si>
  <si>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</si>
  <si>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</si>
  <si>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</si>
  <si>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</si>
  <si>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</si>
  <si>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</si>
  <si>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</si>
  <si>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</si>
  <si>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</si>
  <si>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</si>
  <si>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</si>
  <si>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</si>
  <si>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</si>
  <si>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</si>
  <si>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</si>
  <si>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</si>
  <si>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</si>
  <si>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</si>
  <si>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</si>
  <si>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</si>
  <si>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</si>
  <si>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</si>
  <si>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</si>
  <si>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</si>
  <si>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</si>
  <si>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</si>
  <si>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</si>
  <si>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</si>
  <si>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</si>
  <si>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</si>
  <si>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</si>
  <si>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</si>
  <si>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</si>
  <si>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</si>
  <si>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</si>
  <si>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</si>
  <si>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</si>
  <si>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</si>
  <si>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</si>
  <si>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</si>
  <si>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</si>
  <si>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</si>
  <si>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</si>
  <si>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</si>
  <si>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</si>
  <si>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</si>
  <si>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</si>
  <si>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</si>
  <si>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</si>
  <si>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</si>
  <si>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</si>
  <si>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</si>
  <si>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</si>
  <si>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</si>
  <si>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</si>
  <si>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</si>
  <si>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</si>
  <si>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</si>
  <si>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</si>
  <si>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</si>
  <si>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</si>
  <si>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</si>
  <si>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</si>
  <si>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</si>
  <si>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</si>
  <si>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</si>
  <si>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</si>
  <si>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</si>
  <si>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</si>
  <si>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</si>
  <si>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</si>
  <si>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</si>
  <si>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</si>
  <si>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</si>
  <si>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</si>
  <si>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</si>
  <si>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</si>
  <si>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</si>
  <si>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</si>
  <si>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</si>
  <si>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</si>
  <si>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</si>
  <si>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</si>
  <si>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</si>
  <si>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</si>
  <si>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</si>
  <si>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</si>
  <si>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</si>
  <si>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</si>
  <si>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</si>
  <si>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</si>
  <si>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</si>
  <si>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</si>
  <si>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</si>
  <si>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</si>
  <si>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</si>
  <si>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</si>
  <si>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</si>
  <si>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</si>
  <si>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</si>
  <si>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</si>
  <si>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</si>
  <si>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</si>
  <si>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</si>
  <si>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</si>
  <si>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</si>
  <si>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</si>
  <si>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</si>
  <si>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</si>
  <si>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</si>
  <si>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</si>
  <si>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</si>
  <si>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</si>
  <si>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</si>
  <si>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</si>
  <si>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</si>
  <si>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</si>
  <si>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</si>
  <si>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</si>
  <si>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</si>
  <si>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</si>
  <si>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</si>
  <si>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</si>
  <si>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</si>
  <si>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</si>
  <si>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</si>
  <si>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</si>
  <si>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</si>
  <si>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</si>
  <si>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</si>
  <si>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</si>
  <si>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</si>
  <si>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</si>
  <si>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</si>
  <si>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</si>
  <si>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</si>
  <si>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</si>
  <si>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</si>
  <si>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</si>
  <si>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</si>
  <si>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</si>
  <si>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</si>
  <si>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</si>
  <si>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</si>
  <si>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</si>
  <si>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</si>
  <si>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</si>
  <si>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</si>
  <si>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</si>
  <si>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</si>
  <si>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</si>
  <si>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</si>
  <si>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</si>
  <si>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</si>
  <si>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</si>
  <si>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</si>
  <si>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</si>
  <si>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</si>
  <si>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</si>
  <si>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</si>
  <si>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</si>
  <si>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</si>
  <si>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</si>
  <si>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</si>
  <si>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</si>
  <si>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</si>
  <si>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</si>
  <si>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</si>
  <si>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</si>
  <si>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</si>
  <si>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</si>
  <si>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</si>
  <si>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</si>
  <si>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</si>
  <si>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</si>
  <si>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</si>
  <si>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</si>
  <si>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</si>
  <si>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</si>
  <si>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</si>
  <si>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</si>
  <si>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</si>
  <si>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</si>
  <si>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</si>
  <si>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</si>
  <si>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</si>
  <si>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</si>
  <si>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</si>
  <si>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</si>
  <si>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</si>
  <si>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</si>
  <si>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</si>
  <si>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</si>
  <si>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</si>
  <si>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</si>
  <si>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</si>
  <si>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</si>
  <si>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</si>
  <si>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</si>
  <si>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</si>
  <si>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</si>
  <si>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</si>
  <si>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</si>
  <si>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</si>
  <si>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</si>
  <si>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</si>
  <si>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</si>
  <si>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</si>
  <si>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</si>
  <si>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</si>
  <si>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</si>
  <si>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</si>
  <si>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</si>
  <si>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</si>
  <si>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</si>
  <si>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</si>
  <si>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</si>
  <si>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</si>
  <si>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</si>
  <si>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</si>
  <si>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</si>
  <si>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</si>
  <si>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</si>
  <si>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</si>
  <si>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</si>
  <si>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</si>
  <si>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</si>
  <si>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</si>
  <si>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</si>
  <si>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</si>
  <si>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</si>
  <si>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</si>
  <si>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</si>
  <si>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</si>
  <si>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</si>
  <si>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</si>
  <si>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</si>
  <si>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</si>
  <si>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</si>
  <si>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</si>
  <si>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</si>
  <si>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</si>
  <si>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</si>
  <si>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</si>
  <si>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</si>
  <si>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</si>
  <si>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</si>
  <si>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</si>
  <si>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</si>
  <si>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</si>
  <si>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</si>
  <si>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</si>
  <si>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</si>
  <si>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</si>
  <si>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</si>
  <si>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</si>
  <si>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</si>
  <si>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</si>
  <si>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</si>
  <si>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</si>
  <si>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</si>
  <si>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</si>
  <si>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</si>
  <si>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</si>
  <si>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</si>
  <si>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</si>
  <si>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</si>
  <si>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</si>
  <si>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</si>
  <si>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</si>
  <si>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</si>
  <si>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</si>
  <si>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</si>
  <si>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</si>
  <si>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</si>
  <si>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</si>
  <si>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</si>
  <si>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</si>
  <si>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</si>
  <si>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</si>
  <si>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</si>
  <si>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</si>
  <si>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</si>
  <si>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</si>
  <si>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</si>
  <si>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</si>
  <si>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</si>
  <si>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</si>
  <si>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</si>
  <si>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</si>
  <si>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</si>
  <si>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</si>
  <si>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</si>
  <si>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</si>
  <si>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</si>
  <si>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</si>
  <si>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</si>
  <si>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</si>
  <si>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</si>
  <si>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</si>
  <si>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</si>
  <si>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</si>
  <si>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</si>
  <si>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</si>
  <si>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</si>
  <si>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</si>
  <si>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</si>
  <si>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</si>
  <si>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</si>
  <si>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</si>
  <si>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</si>
  <si>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</si>
  <si>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</si>
  <si>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</si>
  <si>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</si>
  <si>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</si>
  <si>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</si>
  <si>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</si>
  <si>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</si>
  <si>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</si>
  <si>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</si>
  <si>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</si>
  <si>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</si>
  <si>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</si>
  <si>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</si>
  <si>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</si>
  <si>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</si>
  <si>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</si>
  <si>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</si>
  <si>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</si>
  <si>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</si>
  <si>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</si>
  <si>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</si>
  <si>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</si>
  <si>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</si>
  <si>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</si>
  <si>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</si>
  <si>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</si>
  <si>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</si>
  <si>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</si>
  <si>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</si>
  <si>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</si>
  <si>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</si>
  <si>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</si>
  <si>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</si>
  <si>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</si>
  <si>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</si>
  <si>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</si>
  <si>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</si>
  <si>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</si>
  <si>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</si>
  <si>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</si>
  <si>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</si>
  <si>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</si>
  <si>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</si>
  <si>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</si>
  <si>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</si>
  <si>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</si>
  <si>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</si>
  <si>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</si>
  <si>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</si>
  <si>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</si>
  <si>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</si>
  <si>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</si>
  <si>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</si>
  <si>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</si>
  <si>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</si>
  <si>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</si>
  <si>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</si>
  <si>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</si>
  <si>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</si>
  <si>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</si>
  <si>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</si>
  <si>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</si>
  <si>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</si>
  <si>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</si>
  <si>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</si>
  <si>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</si>
  <si>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</si>
  <si>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</si>
  <si>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</si>
  <si>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</si>
  <si>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</si>
  <si>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</si>
  <si>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</si>
  <si>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</si>
  <si>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</si>
  <si>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</si>
  <si>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</si>
  <si>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</si>
  <si>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</si>
  <si>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</si>
  <si>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</si>
  <si>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</si>
  <si>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</si>
  <si>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</si>
  <si>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</si>
  <si>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</si>
  <si>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</si>
  <si>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</si>
  <si>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</si>
  <si>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</si>
  <si>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</si>
  <si>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</si>
  <si>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</si>
  <si>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</si>
  <si>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</si>
  <si>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</si>
  <si>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</si>
  <si>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</si>
  <si>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</si>
  <si>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</si>
  <si>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</si>
  <si>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</si>
  <si>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</si>
  <si>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</si>
  <si>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</si>
  <si>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</si>
  <si>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</si>
  <si>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</si>
  <si>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</si>
  <si>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</si>
  <si>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</si>
  <si>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</si>
  <si>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</si>
  <si>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</si>
  <si>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</si>
  <si>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</si>
  <si>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</si>
  <si>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</si>
  <si>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</si>
  <si>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</si>
  <si>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</si>
  <si>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</si>
  <si>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</si>
  <si>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</si>
  <si>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</si>
  <si>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</si>
  <si>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</si>
  <si>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</si>
  <si>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</si>
  <si>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</si>
  <si>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</si>
  <si>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</si>
  <si>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</si>
  <si>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</si>
  <si>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</si>
  <si>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</si>
  <si>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</si>
  <si>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</si>
  <si>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</si>
  <si>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</si>
  <si>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</si>
  <si>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</si>
  <si>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</si>
  <si>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</si>
  <si>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</si>
  <si>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</si>
  <si>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</si>
  <si>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</si>
  <si>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</si>
  <si>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</si>
  <si>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</si>
  <si>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</si>
  <si>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</si>
  <si>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</si>
  <si>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</si>
  <si>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</si>
  <si>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</si>
  <si>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</si>
  <si>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</si>
  <si>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</si>
  <si>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</si>
  <si>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</si>
  <si>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</si>
  <si>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</si>
  <si>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</si>
  <si>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</si>
  <si>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</si>
  <si>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</si>
  <si>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</si>
  <si>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</si>
  <si>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</si>
  <si>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</si>
  <si>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</si>
  <si>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</si>
  <si>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</si>
  <si>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</si>
  <si>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</si>
  <si>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</si>
  <si>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</si>
  <si>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</si>
  <si>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</si>
  <si>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</si>
  <si>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</si>
  <si>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</si>
  <si>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</si>
  <si>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</si>
  <si>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</si>
  <si>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</si>
  <si>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</si>
  <si>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</si>
  <si>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</si>
  <si>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</si>
  <si>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</si>
  <si>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</si>
  <si>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</si>
  <si>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</si>
  <si>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</si>
  <si>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</si>
  <si>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</si>
  <si>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</si>
  <si>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</si>
  <si>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</si>
  <si>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</si>
  <si>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</si>
  <si>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</si>
  <si>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</si>
  <si>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</si>
  <si>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</si>
  <si>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</si>
  <si>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</si>
  <si>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</si>
  <si>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</si>
  <si>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</si>
  <si>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</si>
  <si>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</si>
  <si>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</si>
  <si>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</si>
  <si>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</si>
  <si>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</si>
  <si>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</si>
  <si>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</si>
  <si>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</si>
  <si>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</si>
  <si>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</si>
  <si>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</si>
  <si>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</si>
  <si>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</si>
  <si>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</si>
  <si>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</si>
  <si>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</si>
  <si>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</si>
  <si>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</si>
  <si>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</si>
  <si>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</si>
  <si>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</si>
  <si>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</si>
  <si>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</si>
  <si>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</si>
  <si>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</si>
  <si>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</si>
  <si>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</si>
  <si>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</si>
  <si>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</si>
  <si>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</si>
  <si>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</si>
  <si>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</si>
  <si>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</si>
  <si>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</si>
  <si>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</si>
  <si>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</si>
  <si>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</si>
  <si>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</si>
  <si>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</si>
  <si>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</si>
  <si>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</si>
  <si>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</si>
  <si>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</si>
  <si>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</si>
  <si>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</si>
  <si>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</si>
  <si>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</si>
  <si>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</si>
  <si>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</si>
  <si>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</si>
  <si>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</si>
  <si>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</si>
  <si>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</si>
  <si>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</si>
  <si>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</si>
  <si>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</si>
  <si>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</si>
  <si>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</si>
  <si>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</si>
  <si>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</si>
  <si>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</si>
  <si>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</si>
  <si>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</si>
  <si>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</si>
  <si>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</si>
  <si>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</si>
  <si>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</si>
  <si>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</si>
  <si>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</si>
  <si>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</si>
  <si>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</si>
  <si>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</si>
  <si>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</si>
  <si>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</si>
  <si>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</si>
  <si>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</si>
  <si>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</si>
  <si>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</si>
  <si>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</si>
  <si>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</si>
  <si>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</si>
  <si>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</si>
  <si>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</si>
  <si>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</si>
  <si>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</si>
  <si>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</si>
  <si>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</si>
  <si>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</si>
  <si>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</si>
  <si>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</si>
  <si>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</si>
  <si>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</si>
  <si>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</si>
  <si>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</si>
  <si>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</si>
  <si>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</si>
  <si>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</si>
  <si>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</si>
  <si>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</si>
  <si>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</si>
  <si>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</si>
  <si>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</si>
  <si>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</si>
  <si>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</si>
  <si>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</si>
  <si>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</si>
  <si>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</si>
  <si>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</si>
  <si>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</si>
  <si>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</si>
  <si>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</si>
  <si>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</si>
  <si>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</si>
  <si>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</si>
  <si>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</si>
  <si>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</si>
  <si>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</si>
  <si>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</si>
  <si>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</si>
  <si>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</si>
  <si>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</si>
  <si>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</si>
  <si>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</si>
  <si>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</si>
  <si>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</si>
  <si>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</si>
  <si>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</si>
  <si>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</si>
  <si>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</si>
  <si>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</si>
  <si>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</si>
  <si>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</si>
  <si>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</si>
  <si>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</si>
  <si>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</si>
  <si>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</si>
  <si>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</si>
  <si>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</si>
  <si>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</si>
  <si>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</si>
  <si>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</si>
  <si>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</si>
  <si>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</si>
  <si>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</si>
  <si>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</si>
  <si>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</si>
  <si>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</si>
  <si>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</si>
  <si>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</si>
  <si>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</si>
  <si>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</si>
  <si>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</si>
  <si>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</si>
  <si>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</si>
  <si>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</si>
  <si>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</si>
  <si>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</si>
  <si>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</si>
  <si>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</si>
  <si>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</si>
  <si>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</si>
  <si>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</si>
  <si>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</si>
  <si>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</si>
  <si>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</si>
  <si>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</si>
  <si>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</si>
  <si>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</si>
  <si>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</si>
  <si>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</si>
  <si>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</si>
  <si>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</si>
  <si>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</si>
  <si>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</si>
  <si>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</si>
  <si>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</si>
  <si>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</si>
  <si>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</si>
  <si>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</si>
  <si>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</si>
  <si>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</si>
  <si>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</si>
  <si>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</si>
  <si>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</si>
  <si>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</si>
  <si>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</si>
  <si>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</si>
  <si>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</si>
  <si>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</si>
  <si>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</si>
  <si>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</si>
  <si>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</si>
  <si>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</si>
  <si>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</si>
  <si>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</si>
  <si>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</si>
  <si>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</si>
  <si>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</si>
  <si>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</si>
  <si>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</si>
  <si>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</si>
  <si>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</si>
  <si>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</si>
  <si>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</si>
  <si>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</si>
  <si>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</si>
  <si>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</si>
  <si>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</si>
  <si>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</si>
  <si>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</si>
  <si>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</si>
  <si>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</si>
  <si>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</si>
  <si>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</si>
  <si>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</si>
  <si>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</si>
  <si>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</si>
  <si>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</si>
  <si>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</si>
  <si>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</si>
  <si>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</si>
  <si>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</si>
  <si>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</si>
  <si>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</si>
  <si>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</si>
  <si>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</si>
  <si>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</si>
  <si>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</si>
  <si>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</si>
  <si>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</si>
  <si>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</si>
  <si>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</si>
  <si>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</si>
  <si>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</si>
  <si>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</si>
  <si>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</si>
  <si>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</si>
  <si>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</si>
  <si>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</si>
  <si>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</si>
  <si>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</si>
  <si>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</si>
  <si>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</si>
  <si>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</si>
  <si>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</si>
  <si>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</si>
  <si>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</si>
  <si>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</si>
  <si>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</si>
  <si>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</si>
  <si>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</si>
  <si>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</si>
  <si>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</si>
  <si>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</si>
  <si>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</si>
  <si>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</si>
  <si>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</si>
  <si>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</si>
  <si>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</si>
  <si>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</si>
  <si>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</si>
  <si>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</si>
  <si>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</si>
  <si>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</si>
  <si>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</si>
  <si>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</si>
  <si>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</si>
  <si>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</si>
  <si>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</si>
  <si>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</si>
  <si>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</si>
  <si>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</si>
  <si>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</si>
  <si>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</si>
  <si>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</si>
  <si>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</si>
  <si>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</si>
  <si>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</si>
  <si>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</si>
  <si>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</si>
  <si>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</si>
  <si>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</si>
  <si>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</si>
  <si>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</si>
  <si>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</si>
  <si>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</si>
  <si>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</si>
  <si>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</si>
  <si>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</si>
  <si>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</si>
  <si>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</si>
  <si>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</si>
  <si>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</si>
  <si>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</si>
  <si>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</si>
  <si>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</si>
  <si>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</si>
  <si>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</si>
  <si>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</si>
  <si>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</si>
  <si>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</si>
  <si>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</si>
  <si>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</si>
  <si>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</si>
  <si>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</si>
  <si>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</si>
  <si>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</si>
  <si>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</si>
  <si>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</si>
  <si>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</si>
  <si>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</si>
  <si>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</si>
  <si>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</si>
  <si>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</si>
  <si>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</si>
  <si>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</si>
  <si>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</si>
  <si>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</si>
  <si>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</si>
  <si>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</si>
  <si>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</si>
  <si>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</si>
  <si>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</si>
  <si>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</si>
  <si>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</si>
  <si>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</si>
  <si>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</si>
  <si>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</si>
  <si>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</si>
  <si>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</si>
  <si>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</si>
  <si>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</si>
  <si>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</si>
  <si>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</si>
  <si>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</si>
  <si>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</si>
  <si>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</si>
  <si>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</si>
  <si>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</si>
  <si>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</si>
  <si>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</si>
  <si>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</si>
  <si>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</si>
  <si>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</si>
  <si>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</si>
  <si>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</si>
  <si>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</si>
  <si>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</si>
  <si>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</si>
  <si>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</si>
  <si>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</si>
  <si>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</si>
  <si>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</si>
  <si>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</si>
  <si>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</si>
  <si>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</si>
  <si>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</si>
  <si>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</si>
  <si>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</si>
  <si>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</si>
  <si>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</si>
  <si>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</si>
  <si>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</si>
  <si>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</si>
  <si>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</si>
  <si>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</si>
  <si>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</si>
  <si>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</si>
  <si>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</si>
  <si>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</si>
  <si>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</si>
  <si>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</si>
  <si>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</si>
  <si>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</si>
  <si>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</si>
  <si>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</si>
  <si>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</si>
  <si>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</si>
  <si>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</si>
  <si>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</si>
  <si>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</si>
  <si>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</si>
  <si>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</si>
  <si>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</si>
  <si>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</si>
  <si>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</si>
  <si>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</si>
  <si>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</si>
  <si>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</si>
  <si>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</si>
  <si>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</si>
  <si>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</si>
  <si>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</si>
  <si>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</si>
  <si>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</si>
  <si>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</si>
  <si>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</si>
  <si>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</si>
  <si>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</si>
  <si>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</si>
  <si>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</si>
  <si>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</si>
  <si>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</si>
  <si>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</si>
  <si>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</si>
  <si>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</si>
  <si>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</si>
  <si>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</si>
  <si>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</si>
  <si>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</si>
  <si>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</si>
  <si>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</si>
  <si>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</si>
  <si>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</si>
  <si>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</si>
  <si>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</si>
  <si>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</si>
  <si>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</si>
  <si>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</si>
  <si>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</si>
  <si>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</si>
  <si>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</si>
  <si>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</si>
  <si>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</si>
  <si>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</si>
  <si>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</si>
  <si>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</si>
  <si>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</si>
  <si>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</si>
  <si>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</si>
  <si>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</si>
  <si>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</si>
  <si>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</si>
  <si>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</si>
  <si>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</si>
  <si>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</si>
  <si>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</si>
  <si>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</si>
  <si>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</si>
  <si>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</si>
  <si>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</si>
  <si>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</si>
  <si>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</si>
  <si>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</si>
  <si>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</si>
  <si>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</si>
  <si>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</si>
  <si>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</si>
  <si>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</si>
  <si>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</si>
  <si>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</si>
  <si>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</si>
  <si>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</si>
  <si>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</si>
  <si>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</si>
  <si>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</si>
  <si>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</si>
  <si>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</si>
  <si>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</si>
  <si>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</si>
  <si>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</si>
  <si>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</si>
  <si>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</si>
  <si>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</si>
  <si>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</si>
  <si>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</si>
  <si>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</si>
  <si>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</si>
  <si>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</si>
  <si>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</si>
  <si>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</si>
  <si>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</si>
  <si>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</si>
  <si>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</si>
  <si>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</si>
  <si>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</si>
  <si>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</si>
  <si>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</si>
  <si>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</si>
  <si>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</si>
  <si>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</si>
  <si>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</si>
  <si>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</si>
  <si>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</si>
  <si>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</si>
  <si>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</si>
  <si>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</si>
  <si>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</si>
  <si>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</si>
  <si>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</si>
  <si>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</si>
  <si>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</si>
  <si>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</si>
  <si>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</si>
  <si>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</si>
  <si>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</si>
  <si>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</si>
  <si>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</si>
  <si>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</si>
  <si>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</si>
  <si>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</si>
  <si>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</si>
  <si>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</si>
  <si>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</si>
  <si>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</si>
  <si>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</si>
  <si>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</si>
  <si>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</si>
  <si>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</si>
  <si>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</si>
  <si>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</si>
  <si>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</si>
  <si>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</si>
  <si>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</si>
  <si>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</si>
  <si>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</si>
  <si>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</si>
  <si>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</si>
  <si>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</si>
  <si>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</si>
  <si>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</si>
  <si>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</si>
  <si>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</si>
  <si>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</si>
  <si>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</si>
  <si>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</si>
  <si>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</si>
  <si>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</si>
  <si>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</si>
  <si>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</si>
  <si>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</si>
  <si>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</si>
  <si>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</si>
  <si>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</si>
  <si>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</si>
  <si>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</si>
  <si>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</si>
  <si>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</si>
  <si>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</si>
  <si>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</si>
  <si>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</si>
  <si>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</si>
  <si>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</si>
  <si>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</si>
  <si>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</si>
  <si>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</si>
  <si>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</si>
  <si>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</si>
  <si>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</si>
  <si>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</si>
  <si>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</si>
  <si>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</si>
  <si>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</si>
  <si>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</si>
  <si>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</si>
  <si>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</si>
  <si>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</si>
  <si>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</si>
  <si>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</si>
  <si>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</si>
  <si>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</si>
  <si>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</si>
  <si>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</si>
  <si>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</si>
  <si>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</si>
  <si>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</si>
  <si>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</si>
  <si>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</si>
  <si>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</si>
  <si>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</si>
  <si>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</si>
  <si>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</si>
  <si>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</si>
  <si>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</si>
  <si>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</si>
  <si>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</si>
  <si>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</si>
  <si>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</si>
  <si>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</si>
  <si>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</si>
  <si>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</si>
  <si>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</si>
  <si>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</si>
  <si>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</si>
  <si>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</si>
  <si>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</si>
  <si>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</si>
  <si>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</si>
  <si>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</si>
  <si>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</si>
  <si>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</si>
  <si>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</si>
  <si>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</si>
  <si>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</si>
  <si>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</si>
  <si>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</si>
  <si>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</si>
  <si>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</si>
  <si>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</si>
  <si>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</si>
  <si>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</si>
  <si>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</si>
  <si>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</si>
  <si>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</si>
  <si>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</si>
  <si>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</si>
  <si>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</si>
  <si>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</si>
  <si>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</si>
  <si>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</si>
  <si>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</si>
  <si>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</si>
  <si>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</si>
  <si>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</si>
  <si>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</si>
  <si>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</si>
  <si>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</si>
  <si>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</si>
  <si>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</si>
  <si>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</si>
  <si>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</si>
  <si>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</si>
  <si>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</si>
  <si>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</si>
  <si>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</si>
  <si>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</si>
  <si>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</si>
  <si>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</si>
  <si>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</si>
  <si>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</si>
  <si>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</si>
  <si>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</si>
  <si>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</si>
  <si>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</si>
  <si>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</si>
  <si>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</si>
  <si>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</si>
  <si>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</si>
  <si>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</si>
  <si>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</si>
  <si>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</si>
  <si>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</si>
  <si>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</si>
  <si>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</si>
  <si>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</si>
  <si>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</si>
  <si>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</si>
  <si>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</si>
  <si>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</si>
  <si>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</si>
  <si>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</si>
  <si>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</si>
  <si>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</si>
  <si>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</si>
  <si>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</si>
  <si>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</si>
  <si>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</si>
  <si>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</si>
  <si>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</si>
  <si>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</si>
  <si>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</si>
  <si>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</si>
  <si>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</si>
  <si>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</si>
  <si>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</si>
  <si>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</si>
  <si>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</si>
  <si>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</si>
  <si>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</si>
  <si>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</si>
  <si>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</si>
  <si>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</si>
  <si>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</si>
  <si>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</si>
  <si>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</si>
  <si>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</si>
  <si>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</si>
  <si>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</si>
  <si>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</si>
  <si>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</si>
  <si>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</si>
  <si>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</si>
  <si>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</si>
  <si>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</si>
  <si>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</si>
  <si>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</si>
  <si>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</si>
  <si>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</si>
  <si>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</si>
  <si>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</si>
  <si>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</si>
  <si>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</si>
  <si>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</si>
  <si>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</si>
  <si>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</si>
  <si>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</si>
  <si>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</si>
  <si>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</si>
  <si>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</si>
  <si>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</si>
  <si>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</si>
  <si>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</si>
  <si>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</si>
  <si>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</si>
  <si>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</si>
  <si>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</si>
  <si>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</si>
  <si>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</si>
  <si>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</si>
  <si>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</si>
  <si>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</si>
  <si>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</si>
  <si>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</si>
  <si>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</si>
  <si>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</si>
  <si>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</si>
  <si>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</si>
  <si>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</si>
  <si>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</si>
  <si>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</si>
  <si>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</si>
  <si>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</si>
  <si>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</si>
  <si>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</si>
  <si>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</si>
  <si>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</si>
  <si>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</si>
  <si>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</si>
  <si>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</si>
  <si>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</si>
  <si>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</si>
  <si>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</si>
  <si>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</si>
  <si>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</si>
  <si>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</si>
  <si>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</si>
  <si>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</si>
  <si>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</si>
  <si>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</si>
  <si>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</si>
  <si>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</si>
  <si>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</si>
  <si>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</si>
  <si>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</si>
  <si>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</si>
  <si>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</si>
  <si>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</si>
  <si>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</si>
  <si>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</si>
  <si>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</si>
  <si>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</si>
  <si>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</si>
  <si>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</si>
  <si>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</si>
  <si>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</si>
  <si>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</si>
  <si>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</si>
  <si>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</si>
  <si>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</si>
  <si>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</si>
  <si>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</si>
  <si>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</si>
  <si>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</si>
  <si>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</si>
  <si>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</si>
  <si>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</si>
  <si>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</si>
  <si>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</si>
  <si>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</si>
  <si>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</si>
  <si>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</si>
  <si>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</si>
  <si>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</si>
  <si>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</si>
  <si>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</si>
  <si>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</si>
  <si>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</si>
  <si>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</si>
  <si>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</si>
  <si>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</si>
  <si>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</si>
  <si>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</si>
  <si>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</si>
  <si>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</si>
  <si>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</si>
  <si>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</si>
  <si>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</si>
  <si>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</si>
  <si>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</si>
  <si>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</si>
  <si>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</si>
  <si>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</si>
  <si>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</si>
  <si>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</si>
  <si>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</si>
  <si>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</si>
  <si>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</si>
  <si>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</si>
  <si>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</si>
  <si>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</si>
  <si>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</si>
  <si>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</si>
  <si>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</si>
  <si>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</si>
  <si>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</si>
  <si>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</si>
  <si>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</si>
  <si>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</si>
  <si>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</si>
  <si>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</si>
  <si>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</si>
  <si>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</si>
  <si>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</si>
  <si>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</si>
  <si>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</si>
  <si>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</si>
  <si>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</si>
  <si>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</si>
  <si>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</si>
  <si>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</si>
  <si>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</si>
  <si>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</si>
  <si>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</si>
  <si>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</si>
  <si>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</si>
  <si>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</si>
  <si>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</si>
  <si>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</si>
  <si>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</si>
  <si>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</si>
  <si>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</si>
  <si>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</si>
  <si>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</si>
  <si>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</si>
  <si>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</si>
  <si>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</si>
  <si>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</si>
  <si>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</si>
  <si>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</si>
  <si>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</si>
  <si>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</si>
  <si>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</si>
  <si>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</si>
  <si>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</si>
  <si>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</si>
  <si>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</si>
  <si>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</si>
  <si>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</si>
  <si>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</si>
  <si>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</si>
  <si>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</si>
  <si>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</si>
  <si>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</si>
  <si>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</si>
  <si>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</si>
  <si>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</si>
  <si>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</si>
  <si>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</si>
  <si>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</si>
  <si>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</si>
  <si>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</si>
  <si>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</si>
  <si>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</si>
  <si>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</si>
  <si>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</si>
  <si>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</si>
  <si>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</si>
  <si>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</si>
  <si>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</si>
  <si>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</si>
  <si>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</si>
  <si>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</si>
  <si>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</si>
  <si>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</si>
  <si>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</si>
  <si>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</si>
  <si>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</si>
  <si>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</si>
  <si>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</si>
  <si>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</si>
  <si>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</si>
  <si>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</si>
  <si>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</si>
  <si>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</si>
  <si>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</si>
  <si>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</si>
  <si>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</si>
  <si>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</si>
  <si>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</si>
  <si>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</si>
  <si>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</si>
  <si>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</si>
  <si>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</si>
  <si>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</si>
  <si>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</si>
  <si>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</si>
  <si>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</si>
  <si>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</si>
  <si>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</si>
  <si>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</si>
  <si>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</si>
  <si>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</si>
  <si>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</si>
  <si>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</si>
  <si>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</si>
  <si>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</si>
  <si>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</si>
  <si>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</si>
  <si>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</si>
  <si>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</si>
  <si>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</si>
  <si>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</si>
  <si>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</si>
  <si>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</si>
  <si>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</si>
  <si>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</si>
  <si>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</si>
  <si>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</si>
  <si>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</si>
  <si>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</si>
  <si>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</si>
  <si>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</si>
  <si>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</si>
  <si>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</si>
  <si>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</si>
  <si>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</si>
  <si>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</si>
  <si>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</si>
  <si>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</si>
  <si>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</si>
  <si>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</si>
  <si>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</si>
  <si>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</si>
  <si>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</si>
  <si>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</si>
  <si>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</si>
  <si>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</si>
  <si>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</si>
  <si>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</si>
  <si>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</si>
  <si>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</si>
  <si>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</si>
  <si>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</si>
  <si>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</si>
  <si>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</si>
  <si>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</si>
  <si>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</si>
  <si>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</si>
  <si>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</si>
  <si>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</si>
  <si>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</si>
  <si>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</si>
  <si>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</si>
  <si>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</si>
  <si>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</si>
  <si>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</si>
  <si>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</si>
  <si>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</si>
  <si>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</si>
  <si>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</si>
  <si>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</si>
  <si>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</si>
  <si>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</si>
  <si>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</si>
  <si>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</si>
  <si>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</si>
  <si>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</si>
  <si>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</si>
  <si>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</si>
  <si>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</si>
  <si>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</si>
  <si>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</si>
  <si>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</si>
  <si>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</si>
  <si>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</si>
  <si>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</si>
  <si>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</si>
  <si>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</si>
  <si>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</si>
  <si>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</si>
  <si>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</si>
  <si>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</si>
  <si>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</si>
  <si>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</si>
  <si>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</si>
  <si>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</si>
  <si>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</si>
  <si>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</si>
  <si>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</si>
  <si>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</si>
  <si>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</si>
  <si>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</si>
  <si>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</si>
  <si>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</si>
  <si>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</si>
  <si>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</si>
  <si>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</si>
  <si>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</si>
  <si>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</si>
  <si>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</si>
  <si>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</si>
  <si>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</si>
  <si>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</si>
  <si>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</si>
  <si>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</si>
  <si>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</si>
  <si>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</si>
  <si>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</si>
  <si>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</si>
  <si>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</si>
  <si>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</si>
  <si>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</si>
  <si>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</si>
  <si>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</si>
  <si>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</si>
  <si>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</si>
  <si>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</si>
  <si>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</si>
  <si>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</si>
  <si>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</si>
  <si>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</si>
  <si>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</si>
  <si>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</si>
  <si>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</si>
  <si>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</si>
  <si>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</si>
  <si>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</si>
  <si>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</si>
  <si>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</si>
  <si>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</si>
  <si>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</si>
  <si>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</si>
  <si>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</si>
  <si>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</si>
  <si>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</si>
  <si>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</si>
  <si>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</si>
  <si>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</si>
  <si>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</si>
  <si>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</si>
  <si>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</si>
  <si>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</si>
  <si>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</si>
  <si>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</si>
  <si>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</si>
  <si>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</si>
  <si>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</si>
  <si>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</si>
  <si>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</si>
  <si>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</si>
  <si>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</si>
  <si>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</si>
  <si>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</si>
  <si>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</si>
  <si>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</si>
  <si>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</si>
  <si>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</si>
  <si>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</si>
  <si>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</si>
  <si>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</si>
  <si>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</si>
  <si>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</si>
  <si>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</si>
  <si>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</si>
  <si>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</si>
  <si>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</si>
  <si>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</si>
  <si>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</si>
  <si>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</si>
  <si>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</si>
  <si>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</si>
  <si>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</si>
  <si>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</si>
  <si>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</si>
  <si>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</si>
  <si>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</si>
  <si>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</si>
  <si>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</si>
  <si>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</si>
  <si>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</si>
  <si>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</si>
  <si>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</si>
  <si>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</si>
  <si>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</si>
  <si>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</si>
  <si>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</si>
  <si>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</si>
  <si>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</si>
  <si>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</si>
  <si>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</si>
  <si>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</si>
  <si>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</si>
  <si>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</si>
  <si>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</si>
  <si>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</si>
  <si>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</si>
  <si>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</si>
  <si>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</si>
  <si>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</si>
  <si>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</si>
  <si>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</si>
  <si>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</si>
  <si>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</si>
  <si>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</si>
  <si>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</si>
  <si>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</si>
  <si>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</si>
  <si>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</si>
  <si>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</si>
  <si>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</si>
  <si>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</si>
  <si>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</si>
  <si>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</si>
  <si>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</si>
  <si>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</si>
  <si>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</si>
  <si>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</si>
  <si>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</si>
  <si>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</si>
  <si>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</si>
  <si>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</si>
  <si>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</si>
  <si>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</si>
  <si>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</si>
  <si>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</si>
  <si>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</si>
  <si>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</si>
  <si>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</si>
  <si>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</si>
  <si>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</si>
  <si>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</si>
  <si>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</si>
  <si>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</si>
  <si>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</si>
  <si>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</si>
  <si>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</si>
  <si>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</si>
  <si>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</si>
  <si>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</si>
  <si>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</si>
  <si>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</si>
  <si>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</si>
  <si>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</si>
  <si>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</si>
  <si>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</si>
  <si>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</si>
  <si>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</si>
  <si>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</si>
  <si>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</si>
  <si>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</si>
  <si>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</si>
  <si>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</si>
  <si>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</si>
  <si>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</si>
  <si>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</si>
  <si>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</si>
  <si>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</si>
  <si>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</si>
  <si>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</si>
  <si>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</si>
  <si>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</si>
  <si>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</si>
  <si>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</si>
  <si>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</si>
  <si>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</si>
  <si>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</si>
  <si>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</si>
  <si>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</si>
  <si>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</si>
  <si>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</si>
  <si>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</si>
  <si>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</si>
  <si>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</si>
  <si>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</si>
  <si>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</si>
  <si>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</si>
  <si>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</si>
  <si>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</si>
  <si>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</si>
  <si>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</si>
  <si>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</si>
  <si>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</si>
  <si>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</si>
  <si>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</si>
  <si>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</si>
  <si>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</si>
  <si>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</si>
  <si>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</si>
  <si>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</si>
  <si>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</si>
  <si>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</si>
  <si>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</si>
  <si>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</si>
  <si>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</si>
  <si>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</si>
  <si>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</si>
  <si>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</si>
  <si>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</si>
  <si>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</si>
  <si>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</si>
  <si>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</si>
  <si>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</si>
  <si>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</si>
  <si>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</si>
  <si>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</si>
  <si>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</si>
  <si>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</si>
  <si>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</si>
  <si>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</si>
  <si>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</si>
  <si>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</si>
  <si>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</si>
  <si>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</si>
  <si>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</si>
  <si>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</si>
  <si>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</si>
  <si>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</si>
  <si>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</si>
  <si>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</si>
  <si>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</si>
  <si>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</si>
  <si>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</si>
  <si>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</si>
  <si>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</si>
  <si>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</si>
  <si>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</si>
  <si>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</si>
  <si>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</si>
  <si>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</si>
  <si>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</si>
  <si>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</si>
  <si>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</si>
  <si>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</si>
  <si>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</si>
  <si>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</si>
  <si>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</si>
  <si>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</si>
  <si>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</si>
  <si>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</si>
  <si>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</si>
  <si>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</si>
  <si>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</si>
  <si>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</si>
  <si>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</si>
  <si>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</si>
  <si>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</si>
  <si>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</si>
  <si>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</si>
  <si>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</si>
  <si>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</si>
  <si>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</si>
  <si>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</si>
  <si>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</si>
  <si>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</si>
  <si>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</si>
  <si>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</si>
  <si>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</si>
  <si>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</si>
  <si>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</si>
  <si>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</si>
  <si>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</si>
  <si>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</si>
  <si>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</si>
  <si>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</si>
  <si>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</si>
  <si>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</si>
  <si>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</si>
  <si>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</si>
  <si>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</si>
  <si>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</si>
  <si>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</si>
  <si>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</si>
  <si>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</si>
  <si>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</si>
  <si>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</si>
  <si>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</si>
  <si>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</si>
  <si>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</si>
  <si>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</si>
  <si>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</si>
  <si>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</si>
  <si>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</si>
  <si>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</si>
  <si>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</si>
  <si>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</si>
  <si>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</si>
  <si>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</si>
  <si>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</si>
  <si>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</si>
  <si>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</si>
  <si>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</si>
  <si>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</si>
  <si>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</si>
  <si>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</si>
  <si>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</si>
  <si>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</si>
  <si>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</si>
  <si>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</si>
  <si>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</si>
  <si>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</si>
  <si>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</si>
  <si>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</si>
  <si>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</si>
  <si>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</si>
  <si>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</si>
  <si>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</si>
  <si>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</si>
  <si>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</si>
  <si>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</si>
  <si>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</si>
  <si>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</si>
  <si>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</si>
  <si>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</si>
  <si>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</si>
  <si>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</si>
  <si>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</si>
  <si>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</si>
  <si>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</si>
  <si>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</si>
  <si>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</si>
  <si>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</si>
  <si>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</si>
  <si>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</si>
  <si>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</si>
  <si>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</si>
  <si>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</si>
  <si>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</si>
  <si>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</si>
  <si>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</si>
  <si>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</si>
  <si>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</si>
  <si>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</si>
  <si>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</si>
  <si>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</si>
  <si>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</si>
  <si>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</si>
  <si>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</si>
  <si>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</si>
  <si>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</si>
  <si>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</si>
  <si>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</si>
  <si>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</si>
  <si>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</si>
  <si>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</si>
  <si>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</si>
  <si>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</si>
  <si>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</si>
  <si>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</si>
  <si>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</si>
  <si>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</si>
  <si>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</si>
  <si>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</si>
  <si>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</si>
  <si>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</si>
  <si>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</si>
  <si>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</si>
  <si>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</si>
  <si>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</si>
  <si>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</si>
  <si>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</si>
  <si>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</si>
  <si>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</si>
  <si>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</si>
  <si>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</si>
  <si>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</si>
  <si>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</si>
  <si>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</si>
  <si>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</si>
  <si>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</si>
  <si>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</si>
  <si>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</si>
  <si>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</si>
  <si>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</si>
  <si>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</si>
  <si>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</si>
  <si>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</si>
  <si>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</si>
  <si>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</si>
  <si>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</si>
  <si>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</si>
  <si>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</si>
  <si>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</si>
  <si>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</si>
  <si>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</si>
  <si>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</si>
  <si>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</si>
  <si>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</si>
  <si>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</si>
  <si>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</si>
  <si>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</si>
  <si>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</si>
  <si>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</si>
  <si>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</si>
  <si>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</si>
  <si>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</si>
  <si>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</si>
  <si>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</si>
  <si>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</si>
  <si>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</si>
  <si>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</si>
  <si>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</si>
  <si>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</si>
  <si>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</si>
  <si>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</si>
  <si>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</si>
  <si>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</si>
  <si>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</si>
  <si>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</si>
  <si>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</si>
  <si>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</si>
  <si>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</si>
  <si>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</si>
  <si>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</si>
  <si>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</si>
  <si>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</si>
  <si>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</si>
  <si>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</si>
  <si>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</si>
  <si>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</si>
  <si>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</si>
  <si>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</si>
  <si>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</si>
  <si>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</si>
  <si>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</si>
  <si>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</si>
  <si>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</si>
  <si>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</si>
  <si>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</si>
  <si>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</si>
  <si>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</si>
  <si>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</si>
  <si>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</si>
  <si>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</si>
  <si>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</si>
  <si>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</si>
  <si>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</si>
  <si>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</si>
  <si>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</si>
  <si>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</si>
  <si>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</si>
  <si>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</si>
  <si>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</si>
  <si>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</si>
  <si>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</si>
  <si>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</si>
  <si>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</si>
  <si>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</si>
  <si>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</si>
  <si>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</si>
  <si>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</si>
  <si>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</si>
  <si>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</si>
  <si>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</si>
  <si>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</si>
  <si>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</si>
  <si>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</si>
  <si>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</si>
  <si>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</si>
  <si>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</si>
  <si>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</si>
  <si>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</si>
  <si>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</si>
  <si>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</si>
  <si>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</si>
  <si>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</si>
  <si>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</si>
  <si>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</si>
  <si>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</si>
  <si>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</si>
  <si>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</si>
  <si>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</si>
  <si>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</si>
  <si>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</si>
  <si>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</si>
  <si>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</si>
  <si>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</si>
  <si>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</si>
  <si>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</si>
  <si>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</si>
  <si>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</si>
  <si>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</si>
  <si>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</si>
  <si>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</si>
  <si>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</si>
  <si>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</si>
  <si>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</si>
  <si>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</si>
  <si>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</si>
  <si>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</si>
  <si>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</si>
  <si>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</si>
  <si>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</si>
  <si>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</si>
  <si>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</si>
  <si>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</si>
  <si>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</si>
  <si>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</si>
  <si>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</si>
  <si>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</si>
  <si>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</si>
  <si>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</si>
  <si>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</si>
  <si>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</si>
  <si>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</si>
  <si>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</si>
  <si>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</si>
  <si>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</si>
  <si>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</si>
  <si>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</si>
  <si>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</si>
  <si>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</si>
  <si>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</si>
  <si>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</si>
  <si>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</si>
  <si>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</si>
  <si>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</si>
  <si>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</si>
  <si>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</si>
  <si>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</si>
  <si>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</si>
  <si>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</si>
  <si>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</si>
  <si>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</si>
  <si>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</si>
  <si>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</si>
  <si>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</si>
  <si>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</si>
  <si>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</si>
  <si>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</si>
  <si>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</si>
  <si>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</si>
  <si>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</si>
  <si>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</si>
  <si>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</si>
  <si>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</si>
  <si>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</si>
  <si>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</si>
  <si>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</si>
  <si>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</si>
  <si>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</si>
  <si>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</si>
  <si>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</si>
  <si>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</si>
  <si>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</si>
  <si>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</si>
  <si>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</si>
  <si>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</si>
  <si>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</si>
  <si>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</si>
  <si>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</si>
  <si>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</si>
  <si>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</si>
  <si>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</si>
  <si>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</si>
  <si>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</si>
  <si>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</si>
  <si>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</si>
  <si>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</si>
  <si>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</si>
  <si>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</si>
  <si>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</si>
  <si>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</si>
  <si>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</si>
  <si>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</si>
  <si>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</si>
  <si>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</si>
  <si>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</si>
  <si>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</si>
  <si>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</si>
  <si>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</si>
  <si>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</si>
  <si>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</si>
  <si>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</si>
  <si>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</si>
  <si>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</si>
  <si>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</si>
  <si>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</si>
  <si>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</si>
  <si>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</si>
  <si>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</si>
  <si>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</si>
  <si>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</si>
  <si>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</si>
  <si>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</si>
  <si>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</si>
  <si>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</si>
  <si>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</si>
  <si>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</si>
  <si>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</si>
  <si>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</si>
  <si>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</si>
  <si>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</si>
  <si>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</si>
  <si>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</si>
  <si>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</si>
  <si>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</si>
  <si>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</si>
  <si>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</si>
  <si>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</si>
  <si>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</si>
  <si>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</si>
  <si>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</si>
  <si>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</si>
  <si>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</si>
  <si>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</si>
  <si>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</si>
  <si>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</si>
  <si>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</si>
  <si>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</si>
  <si>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</si>
  <si>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</si>
  <si>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</si>
  <si>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</si>
  <si>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</si>
  <si>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</si>
  <si>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</si>
  <si>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</si>
  <si>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</si>
  <si>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</si>
  <si>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</si>
  <si>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</si>
  <si>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</si>
  <si>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</si>
  <si>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</si>
  <si>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</si>
  <si>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</si>
  <si>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</si>
  <si>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</si>
  <si>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</si>
  <si>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</si>
  <si>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</si>
  <si>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</si>
  <si>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</si>
  <si>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</si>
  <si>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</si>
  <si>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</si>
  <si>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</si>
  <si>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</si>
  <si>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</si>
  <si>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</si>
  <si>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</si>
  <si>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</si>
  <si>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</si>
  <si>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</si>
  <si>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</si>
  <si>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</si>
  <si>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</si>
  <si>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</si>
  <si>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</si>
  <si>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</si>
  <si>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</si>
  <si>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</si>
  <si>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</si>
  <si>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</si>
  <si>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</si>
  <si>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</si>
  <si>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</si>
  <si>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</si>
  <si>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</si>
  <si>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</si>
  <si>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</si>
  <si>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</si>
  <si>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</si>
  <si>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</si>
  <si>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</si>
  <si>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</si>
  <si>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</si>
  <si>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</si>
  <si>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</si>
  <si>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</si>
  <si>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</si>
  <si>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</si>
  <si>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</si>
  <si>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</si>
  <si>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</si>
  <si>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</si>
  <si>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</si>
  <si>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</si>
  <si>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</si>
  <si>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</si>
  <si>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</si>
  <si>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</si>
  <si>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</si>
  <si>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</si>
  <si>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</si>
  <si>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</si>
  <si>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</si>
  <si>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</si>
  <si>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</si>
  <si>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</si>
  <si>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</si>
  <si>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</si>
  <si>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</si>
  <si>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</si>
  <si>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</si>
  <si>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</si>
  <si>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</si>
  <si>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</si>
  <si>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</si>
  <si>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</si>
  <si>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</si>
  <si>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</si>
  <si>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</si>
  <si>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</si>
  <si>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</si>
  <si>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</si>
  <si>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</si>
  <si>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</si>
  <si>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</si>
  <si>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</si>
  <si>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</si>
  <si>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</si>
  <si>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</si>
  <si>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</si>
  <si>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</si>
  <si>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</si>
  <si>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</si>
  <si>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</si>
  <si>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</si>
  <si>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</si>
  <si>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</si>
  <si>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</si>
  <si>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</si>
  <si>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</si>
  <si>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</si>
  <si>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</si>
  <si>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</si>
  <si>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</si>
  <si>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</si>
  <si>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</si>
  <si>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</si>
  <si>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</si>
  <si>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</si>
  <si>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</si>
  <si>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</si>
  <si>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</si>
  <si>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</si>
  <si>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</si>
  <si>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</si>
  <si>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</si>
  <si>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</si>
  <si>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</si>
  <si>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</si>
  <si>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</si>
  <si>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</si>
  <si>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</si>
  <si>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</si>
  <si>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</si>
  <si>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</si>
  <si>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</si>
  <si>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</si>
  <si>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</si>
  <si>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</si>
  <si>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</si>
  <si>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</si>
  <si>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</si>
  <si>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</si>
  <si>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</si>
  <si>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</si>
  <si>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</si>
  <si>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</si>
  <si>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</si>
  <si>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</si>
  <si>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</si>
  <si>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</si>
  <si>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</si>
  <si>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</si>
  <si>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</si>
  <si>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</si>
  <si>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</si>
  <si>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</si>
  <si>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</si>
  <si>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</si>
  <si>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</si>
  <si>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</si>
  <si>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</si>
  <si>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</si>
  <si>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</si>
  <si>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</si>
  <si>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</si>
  <si>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</si>
  <si>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</si>
  <si>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</si>
  <si>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</si>
  <si>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</si>
  <si>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</si>
  <si>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</si>
  <si>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</si>
  <si>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</si>
  <si>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</si>
  <si>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</si>
  <si>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</si>
  <si>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</si>
  <si>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</si>
  <si>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</si>
  <si>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</si>
  <si>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</si>
  <si>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</si>
  <si>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</si>
  <si>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</si>
  <si>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</si>
  <si>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</si>
  <si>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</si>
  <si>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</si>
  <si>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</si>
  <si>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</si>
  <si>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</si>
  <si>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</si>
  <si>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</si>
  <si>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</si>
  <si>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</si>
  <si>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</si>
  <si>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</si>
  <si>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</si>
  <si>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</si>
  <si>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</si>
  <si>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</si>
  <si>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</si>
  <si>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</si>
  <si>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</si>
  <si>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</si>
  <si>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</si>
  <si>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</si>
  <si>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</si>
  <si>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</si>
  <si>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</si>
  <si>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</si>
  <si>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</si>
  <si>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</si>
  <si>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</si>
  <si>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</si>
  <si>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</si>
  <si>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</si>
  <si>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</si>
  <si>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</si>
  <si>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</si>
  <si>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</si>
  <si>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</si>
  <si>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</si>
  <si>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</si>
  <si>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</si>
  <si>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</si>
  <si>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</si>
  <si>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</si>
  <si>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</si>
  <si>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</si>
  <si>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</si>
  <si>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</si>
  <si>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</si>
  <si>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</si>
  <si>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</si>
  <si>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</si>
  <si>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</si>
  <si>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</si>
  <si>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</si>
  <si>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</si>
  <si>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</si>
  <si>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</si>
  <si>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</si>
  <si>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</si>
  <si>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</si>
  <si>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</si>
  <si>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</si>
  <si>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</si>
  <si>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</si>
  <si>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</si>
  <si>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</si>
  <si>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</si>
  <si>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</si>
  <si>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</si>
  <si>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</si>
  <si>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</si>
  <si>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</si>
  <si>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</si>
  <si>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</si>
  <si>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</si>
  <si>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</si>
  <si>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</si>
  <si>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</si>
  <si>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</si>
  <si>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</si>
  <si>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</si>
  <si>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</si>
  <si>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</si>
  <si>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</si>
  <si>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</si>
  <si>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</si>
  <si>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</si>
  <si>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</si>
  <si>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</si>
  <si>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</si>
  <si>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</si>
  <si>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</si>
  <si>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</si>
  <si>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</si>
  <si>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</si>
  <si>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</si>
  <si>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</si>
  <si>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</si>
  <si>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</si>
  <si>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</si>
  <si>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</si>
  <si>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</si>
  <si>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</si>
  <si>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</si>
  <si>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</si>
  <si>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</si>
  <si>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</si>
  <si>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</si>
  <si>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</si>
  <si>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</si>
  <si>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</si>
  <si>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</si>
  <si>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</si>
  <si>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</si>
  <si>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</si>
  <si>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</si>
  <si>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</si>
  <si>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</si>
  <si>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</si>
  <si>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</si>
  <si>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</si>
  <si>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</si>
  <si>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</si>
  <si>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</si>
  <si>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</si>
  <si>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</si>
  <si>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</si>
  <si>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</si>
  <si>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</si>
  <si>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</si>
  <si>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</si>
  <si>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</si>
  <si>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</si>
  <si>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</si>
  <si>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</si>
  <si>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</si>
  <si>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</si>
  <si>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</si>
  <si>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</si>
  <si>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</si>
  <si>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</si>
  <si>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</si>
  <si>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</si>
  <si>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</si>
  <si>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</si>
  <si>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</si>
  <si>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</si>
  <si>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</si>
  <si>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</si>
  <si>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</si>
  <si>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</si>
  <si>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</si>
  <si>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</si>
  <si>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</si>
  <si>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</si>
  <si>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</si>
  <si>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</si>
  <si>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</si>
  <si>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</si>
  <si>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</si>
  <si>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</si>
  <si>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</si>
  <si>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</si>
  <si>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</si>
  <si>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</si>
  <si>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</si>
  <si>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</si>
  <si>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</si>
  <si>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</si>
  <si>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</si>
  <si>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</si>
  <si>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</si>
  <si>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</si>
  <si>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</si>
  <si>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</si>
  <si>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</si>
  <si>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</si>
  <si>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</si>
  <si>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</si>
  <si>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</si>
  <si>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</si>
  <si>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</si>
  <si>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</si>
  <si>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</si>
  <si>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</si>
  <si>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</si>
  <si>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</si>
  <si>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</si>
  <si>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</si>
  <si>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</si>
  <si>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</si>
  <si>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</si>
  <si>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</si>
  <si>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</si>
  <si>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</si>
  <si>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</si>
  <si>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</si>
  <si>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</si>
  <si>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</si>
  <si>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</si>
  <si>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</si>
  <si>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</si>
  <si>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</si>
  <si>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</si>
  <si>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</si>
  <si>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</si>
  <si>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</si>
  <si>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</si>
  <si>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</si>
  <si>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</si>
  <si>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</si>
  <si>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</si>
  <si>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</si>
  <si>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</si>
  <si>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</si>
  <si>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</si>
  <si>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</si>
  <si>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</si>
  <si>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</si>
  <si>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</si>
  <si>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</si>
  <si>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</si>
  <si>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</si>
  <si>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</si>
  <si>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</si>
  <si>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</si>
  <si>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</si>
  <si>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</si>
  <si>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</si>
  <si>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</si>
  <si>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</si>
  <si>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</si>
  <si>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</si>
  <si>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</si>
  <si>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</si>
  <si>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</si>
  <si>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</si>
  <si>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</si>
  <si>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</si>
  <si>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</si>
  <si>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</si>
  <si>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</si>
  <si>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</si>
  <si>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</si>
  <si>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</si>
  <si>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</si>
  <si>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</si>
  <si>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</si>
  <si>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</si>
  <si>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</si>
  <si>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</si>
  <si>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</si>
  <si>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</si>
  <si>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</si>
  <si>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</si>
  <si>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</si>
  <si>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</si>
  <si>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</si>
  <si>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</si>
  <si>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</si>
  <si>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</si>
  <si>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</si>
  <si>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</si>
  <si>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</si>
  <si>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</si>
  <si>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</si>
  <si>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</si>
  <si>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</si>
  <si>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</si>
  <si>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</si>
  <si>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</si>
  <si>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</si>
  <si>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</si>
  <si>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</si>
  <si>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</si>
  <si>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</si>
  <si>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</si>
  <si>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</si>
  <si>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</si>
  <si>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</si>
  <si>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</si>
  <si>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</si>
  <si>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</si>
  <si>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</si>
  <si>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</si>
  <si>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</si>
  <si>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</si>
  <si>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</si>
  <si>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</si>
  <si>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</si>
  <si>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</si>
  <si>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</si>
  <si>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</si>
  <si>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</si>
  <si>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</si>
  <si>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</si>
  <si>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</si>
  <si>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</si>
  <si>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</si>
  <si>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</si>
  <si>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</si>
  <si>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</si>
  <si>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</si>
  <si>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</si>
  <si>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</si>
  <si>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</si>
  <si>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</si>
  <si>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</si>
  <si>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</si>
  <si>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</si>
  <si>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</si>
  <si>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</si>
  <si>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</si>
  <si>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</si>
  <si>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</si>
  <si>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</si>
  <si>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</si>
  <si>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</si>
  <si>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</si>
  <si>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</si>
  <si>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</si>
  <si>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</si>
  <si>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</si>
  <si>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</si>
  <si>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</si>
  <si>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</si>
  <si>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</si>
  <si>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</si>
  <si>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</si>
  <si>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</si>
  <si>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</si>
  <si>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</si>
  <si>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</si>
  <si>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</si>
  <si>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</si>
  <si>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</si>
  <si>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</si>
  <si>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</si>
  <si>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</si>
  <si>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</si>
  <si>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</si>
  <si>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</si>
  <si>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</si>
  <si>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</si>
  <si>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</si>
  <si>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</si>
  <si>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</si>
  <si>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</si>
  <si>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</si>
  <si>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</si>
  <si>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</si>
  <si>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</si>
  <si>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</si>
  <si>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</si>
  <si>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</si>
  <si>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</si>
  <si>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</si>
  <si>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</si>
  <si>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</si>
  <si>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</si>
  <si>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</si>
  <si>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</si>
  <si>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</si>
  <si>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</si>
  <si>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</si>
  <si>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</si>
  <si>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</si>
  <si>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</si>
  <si>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</si>
  <si>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</si>
  <si>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</si>
  <si>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</si>
  <si>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</si>
  <si>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</si>
  <si>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</si>
  <si>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</si>
  <si>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</si>
  <si>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</si>
  <si>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</si>
  <si>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</si>
  <si>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</si>
  <si>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</si>
  <si>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</si>
  <si>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</si>
  <si>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</si>
  <si>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</si>
  <si>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</si>
  <si>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</si>
  <si>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</si>
  <si>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</si>
  <si>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</si>
  <si>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</si>
  <si>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</si>
  <si>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</si>
  <si>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</si>
  <si>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</si>
  <si>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</si>
  <si>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</si>
  <si>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</si>
  <si>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</si>
  <si>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</si>
  <si>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</si>
  <si>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</si>
  <si>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</si>
  <si>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</si>
  <si>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</si>
  <si>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</si>
  <si>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</si>
  <si>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</si>
  <si>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</si>
  <si>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</si>
  <si>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</si>
  <si>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</si>
  <si>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</si>
  <si>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</si>
  <si>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</si>
  <si>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</si>
  <si>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</si>
  <si>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</si>
  <si>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</si>
  <si>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</si>
  <si>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</si>
  <si>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</si>
  <si>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</si>
  <si>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</si>
  <si>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</si>
  <si>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</si>
  <si>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</si>
  <si>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</si>
  <si>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</si>
  <si>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</si>
  <si>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</si>
  <si>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</si>
  <si>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</si>
  <si>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</si>
  <si>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</si>
  <si>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</si>
  <si>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</si>
  <si>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</si>
  <si>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</si>
  <si>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</si>
  <si>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</si>
  <si>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</si>
  <si>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</si>
  <si>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</si>
  <si>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</si>
  <si>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</si>
  <si>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</si>
  <si>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</si>
  <si>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</si>
  <si>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</si>
  <si>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</si>
  <si>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</si>
  <si>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</si>
  <si>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</si>
  <si>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</si>
  <si>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</si>
  <si>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</si>
  <si>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</si>
  <si>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</si>
  <si>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</si>
  <si>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</si>
  <si>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</si>
  <si>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</si>
  <si>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</si>
  <si>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</si>
  <si>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</si>
  <si>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</si>
  <si>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</si>
  <si>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</si>
  <si>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</si>
  <si>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</si>
  <si>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</si>
  <si>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</si>
  <si>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</si>
  <si>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</si>
  <si>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</si>
  <si>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</si>
  <si>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</si>
  <si>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</si>
  <si>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</si>
  <si>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</si>
  <si>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</si>
  <si>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</si>
  <si>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</si>
  <si>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</si>
  <si>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</si>
  <si>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</si>
  <si>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</si>
  <si>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</si>
  <si>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</si>
  <si>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</si>
  <si>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</si>
  <si>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</si>
  <si>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</si>
  <si>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</si>
  <si>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</si>
  <si>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</si>
  <si>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</si>
  <si>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</si>
  <si>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</si>
  <si>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</si>
  <si>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</si>
  <si>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</si>
  <si>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</si>
  <si>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</si>
  <si>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</si>
  <si>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</si>
  <si>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</si>
  <si>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</si>
  <si>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</si>
  <si>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</si>
  <si>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</si>
  <si>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</si>
  <si>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</si>
  <si>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</si>
  <si>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</si>
  <si>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</si>
  <si>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</si>
  <si>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</si>
  <si>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</si>
  <si>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</si>
  <si>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</si>
  <si>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</si>
  <si>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</si>
  <si>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</si>
  <si>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</si>
  <si>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</si>
  <si>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</si>
  <si>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</si>
  <si>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</si>
  <si>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</si>
  <si>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</si>
  <si>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</si>
  <si>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</si>
  <si>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</si>
  <si>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</si>
  <si>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</si>
  <si>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</si>
  <si>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</si>
  <si>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</si>
  <si>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</si>
  <si>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</si>
  <si>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</si>
  <si>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</si>
  <si>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</si>
  <si>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</si>
  <si>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</si>
  <si>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</si>
  <si>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</si>
  <si>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</si>
  <si>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</si>
  <si>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</si>
  <si>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</si>
  <si>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</si>
  <si>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</si>
  <si>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</si>
  <si>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</si>
  <si>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</si>
  <si>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</si>
  <si>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</si>
  <si>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</si>
  <si>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</si>
  <si>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</si>
  <si>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</si>
  <si>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</si>
  <si>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</si>
  <si>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</si>
  <si>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</si>
  <si>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</si>
  <si>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</si>
  <si>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</si>
  <si>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</si>
  <si>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</si>
  <si>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</si>
  <si>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</si>
  <si>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</si>
  <si>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</si>
  <si>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</si>
  <si>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</si>
  <si>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</si>
  <si>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</si>
  <si>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</si>
  <si>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</si>
  <si>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</si>
  <si>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</si>
  <si>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</si>
  <si>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</si>
  <si>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</si>
  <si>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</si>
  <si>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</si>
  <si>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</si>
  <si>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</si>
  <si>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</si>
  <si>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</si>
  <si>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</si>
  <si>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</si>
  <si>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</si>
  <si>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</si>
  <si>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</si>
  <si>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</si>
  <si>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</si>
  <si>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</si>
  <si>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</si>
  <si>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</si>
  <si>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</si>
  <si>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</si>
  <si>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</si>
  <si>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</si>
  <si>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</si>
  <si>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</si>
  <si>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</si>
  <si>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</si>
  <si>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</si>
  <si>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</si>
  <si>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</si>
  <si>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</si>
  <si>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</si>
  <si>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</si>
  <si>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</si>
  <si>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</si>
  <si>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</si>
  <si>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</si>
  <si>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</si>
  <si>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</si>
  <si>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</si>
  <si>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</si>
  <si>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</si>
  <si>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</si>
  <si>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</si>
  <si>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</si>
  <si>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</si>
  <si>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</si>
  <si>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</si>
  <si>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</si>
  <si>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</si>
  <si>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</si>
  <si>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</si>
  <si>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</si>
  <si>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</si>
  <si>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</si>
  <si>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</si>
  <si>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</si>
  <si>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</si>
  <si>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</si>
  <si>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</si>
  <si>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</si>
  <si>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</si>
  <si>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</si>
  <si>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</si>
  <si>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</si>
  <si>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</si>
  <si>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</si>
  <si>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</si>
  <si>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</si>
  <si>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</si>
  <si>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</si>
  <si>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</si>
  <si>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</si>
  <si>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</si>
  <si>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</si>
  <si>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</si>
  <si>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</si>
  <si>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</si>
  <si>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</si>
  <si>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</si>
  <si>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</si>
  <si>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</si>
  <si>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</si>
  <si>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</si>
  <si>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</si>
  <si>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</si>
  <si>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</si>
  <si>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</si>
  <si>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</si>
  <si>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</si>
  <si>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</si>
  <si>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</si>
  <si>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</si>
  <si>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</si>
  <si>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</si>
  <si>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</si>
  <si>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</si>
  <si>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</si>
  <si>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</si>
  <si>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</si>
  <si>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</si>
  <si>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</si>
  <si>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</si>
  <si>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</si>
  <si>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</si>
  <si>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</si>
  <si>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</si>
  <si>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</si>
  <si>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</si>
  <si>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</si>
  <si>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</si>
  <si>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</si>
  <si>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</si>
  <si>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</si>
  <si>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</si>
  <si>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</si>
  <si>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</si>
  <si>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</si>
  <si>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</si>
  <si>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</si>
  <si>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</si>
  <si>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</si>
  <si>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</si>
  <si>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</si>
  <si>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</si>
  <si>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</si>
  <si>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</si>
  <si>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</si>
  <si>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</si>
  <si>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</si>
  <si>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</si>
  <si>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</si>
  <si>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</si>
  <si>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</si>
  <si>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</si>
  <si>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</si>
  <si>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</si>
  <si>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</si>
  <si>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</si>
  <si>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</si>
  <si>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</si>
  <si>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</si>
  <si>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</si>
  <si>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</si>
  <si>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</si>
  <si>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</si>
  <si>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</si>
  <si>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</si>
  <si>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</si>
  <si>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</si>
  <si>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</si>
  <si>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</si>
  <si>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</si>
  <si>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</si>
  <si>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</si>
  <si>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</si>
  <si>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</si>
  <si>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</si>
  <si>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</si>
  <si>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</si>
  <si>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</si>
  <si>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</si>
  <si>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</si>
  <si>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</si>
  <si>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</si>
  <si>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</si>
  <si>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</si>
  <si>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</si>
  <si>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</si>
  <si>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</si>
  <si>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</si>
  <si>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</si>
  <si>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</si>
  <si>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</si>
  <si>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</si>
  <si>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</si>
  <si>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</si>
  <si>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</si>
  <si>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</si>
  <si>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</si>
  <si>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</si>
  <si>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</si>
  <si>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</si>
  <si>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</si>
  <si>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</si>
  <si>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</si>
  <si>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</si>
  <si>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</si>
  <si>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</si>
  <si>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</si>
  <si>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</si>
  <si>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</si>
  <si>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</si>
  <si>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</si>
  <si>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</si>
  <si>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</si>
  <si>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</si>
  <si>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</si>
  <si>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</si>
  <si>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</si>
  <si>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</si>
  <si>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</si>
  <si>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</si>
  <si>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</si>
  <si>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</si>
  <si>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</si>
  <si>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</si>
  <si>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</si>
  <si>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</si>
  <si>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</si>
  <si>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</si>
  <si>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</si>
  <si>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</si>
  <si>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</si>
  <si>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</si>
  <si>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</si>
  <si>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</si>
  <si>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</si>
  <si>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</si>
  <si>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</si>
  <si>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</si>
  <si>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</si>
  <si>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</si>
  <si>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</si>
  <si>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</si>
  <si>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</si>
  <si>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</si>
  <si>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</si>
  <si>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</si>
  <si>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</si>
  <si>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</si>
  <si>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</si>
  <si>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</si>
  <si>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</si>
  <si>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</si>
  <si>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</si>
  <si>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</si>
  <si>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</si>
  <si>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</si>
  <si>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</si>
  <si>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</si>
  <si>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</si>
  <si>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</si>
  <si>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</si>
  <si>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</si>
  <si>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</si>
  <si>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</si>
  <si>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</si>
  <si>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</si>
  <si>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</si>
  <si>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</si>
  <si>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</si>
  <si>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</si>
  <si>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</si>
  <si>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</si>
  <si>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</si>
  <si>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</si>
  <si>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</si>
  <si>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</si>
  <si>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</si>
  <si>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</si>
  <si>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</si>
  <si>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</si>
  <si>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</si>
  <si>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</si>
  <si>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</si>
  <si>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</si>
  <si>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</si>
  <si>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</si>
  <si>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</si>
  <si>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</si>
  <si>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</si>
  <si>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</si>
  <si>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</si>
  <si>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</si>
  <si>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</si>
  <si>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</si>
  <si>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</si>
  <si>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</si>
  <si>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</si>
  <si>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</si>
  <si>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</si>
  <si>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</si>
  <si>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</si>
  <si>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</si>
  <si>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</si>
  <si>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</si>
  <si>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</si>
  <si>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</si>
  <si>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</si>
  <si>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</si>
  <si>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</si>
  <si>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</si>
  <si>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</si>
  <si>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</si>
  <si>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</si>
  <si>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</si>
  <si>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</si>
  <si>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</si>
  <si>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</si>
  <si>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</si>
  <si>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</si>
  <si>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</si>
  <si>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</si>
  <si>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</si>
  <si>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</si>
  <si>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</si>
  <si>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</si>
  <si>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</si>
  <si>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</si>
  <si>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</si>
  <si>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</si>
  <si>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</si>
  <si>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</si>
  <si>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</si>
  <si>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</si>
  <si>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</si>
  <si>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</si>
  <si>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</si>
  <si>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</si>
  <si>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</si>
  <si>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</si>
  <si>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</si>
  <si>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</si>
  <si>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</si>
  <si>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</si>
  <si>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</si>
  <si>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</si>
  <si>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</si>
  <si>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</si>
  <si>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</si>
  <si>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</si>
  <si>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</si>
  <si>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</si>
  <si>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</si>
  <si>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</si>
  <si>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</si>
  <si>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</si>
  <si>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</si>
  <si>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</si>
  <si>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</si>
  <si>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</si>
  <si>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</si>
  <si>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</si>
  <si>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</si>
  <si>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</si>
  <si>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</si>
  <si>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</si>
  <si>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</si>
  <si>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</si>
  <si>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</si>
  <si>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</si>
  <si>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</si>
  <si>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</si>
  <si>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</si>
  <si>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</si>
  <si>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</si>
  <si>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</si>
  <si>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</si>
  <si>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</si>
  <si>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</si>
  <si>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</si>
  <si>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</si>
  <si>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</si>
  <si>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</si>
  <si>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</si>
  <si>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</si>
  <si>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</si>
  <si>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</si>
  <si>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</si>
  <si>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</si>
  <si>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</si>
  <si>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</si>
  <si>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</si>
  <si>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</si>
  <si>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</si>
  <si>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</si>
  <si>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</si>
  <si>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</si>
  <si>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</si>
  <si>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</si>
  <si>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</si>
  <si>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</si>
  <si>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</si>
  <si>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</si>
  <si>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</si>
  <si>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</si>
  <si>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</si>
  <si>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</si>
  <si>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</si>
  <si>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</si>
  <si>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</si>
  <si>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</si>
  <si>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</si>
  <si>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</si>
  <si>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</si>
  <si>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</si>
  <si>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</si>
  <si>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</si>
  <si>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</si>
  <si>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</si>
  <si>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</si>
  <si>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</si>
  <si>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</si>
  <si>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</si>
  <si>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</si>
  <si>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</si>
  <si>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</si>
  <si>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</si>
  <si>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</si>
  <si>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</si>
  <si>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</si>
  <si>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</si>
  <si>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</si>
  <si>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</si>
  <si>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</si>
  <si>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</si>
  <si>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</si>
  <si>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</si>
  <si>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</si>
  <si>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</si>
  <si>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</si>
  <si>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</si>
  <si>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</si>
  <si>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</si>
  <si>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</si>
  <si>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</si>
  <si>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</si>
  <si>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</si>
  <si>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</si>
  <si>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</si>
  <si>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</si>
  <si>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</si>
  <si>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</si>
  <si>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</si>
  <si>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</si>
  <si>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</si>
  <si>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</si>
  <si>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</si>
  <si>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</si>
  <si>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</si>
  <si>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</si>
  <si>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</si>
  <si>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</si>
  <si>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</si>
  <si>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</si>
  <si>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</si>
  <si>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</si>
  <si>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</si>
  <si>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</si>
  <si>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</si>
  <si>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</si>
  <si>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</si>
  <si>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</si>
  <si>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</si>
  <si>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</si>
  <si>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</si>
  <si>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</si>
  <si>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</si>
  <si>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</si>
  <si>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</si>
  <si>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</si>
  <si>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</si>
  <si>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</si>
  <si>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</si>
  <si>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</si>
  <si>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</si>
  <si>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</si>
  <si>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</si>
  <si>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</si>
  <si>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</si>
  <si>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</si>
  <si>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</si>
  <si>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</si>
  <si>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</si>
  <si>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</si>
  <si>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</si>
  <si>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</si>
  <si>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</si>
  <si>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</si>
  <si>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</si>
  <si>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</si>
  <si>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</si>
  <si>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</si>
  <si>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</si>
  <si>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</si>
  <si>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</si>
  <si>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</si>
  <si>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</si>
  <si>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</si>
  <si>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</si>
  <si>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</si>
  <si>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</si>
  <si>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</si>
  <si>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</si>
  <si>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</si>
  <si>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</si>
  <si>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</si>
  <si>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</si>
  <si>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</si>
  <si>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</si>
  <si>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</si>
  <si>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</si>
  <si>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</si>
  <si>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</si>
  <si>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</si>
  <si>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</si>
  <si>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</si>
  <si>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</si>
  <si>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</si>
  <si>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</si>
  <si>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</si>
  <si>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</si>
  <si>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</si>
  <si>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</si>
  <si>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</si>
  <si>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</si>
  <si>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</si>
  <si>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</si>
  <si>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</si>
  <si>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</si>
  <si>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</si>
  <si>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</si>
  <si>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</si>
  <si>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</si>
  <si>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</si>
  <si>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</si>
  <si>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</si>
  <si>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</si>
  <si>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</si>
  <si>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</si>
  <si>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</si>
  <si>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</si>
  <si>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</si>
  <si>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</si>
  <si>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</si>
  <si>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</si>
  <si>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</si>
  <si>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</si>
  <si>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</si>
  <si>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</si>
  <si>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</si>
  <si>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</si>
  <si>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</si>
  <si>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</si>
  <si>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</si>
  <si>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</si>
  <si>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</si>
  <si>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</si>
  <si>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</si>
  <si>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</si>
  <si>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</si>
  <si>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</si>
  <si>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</si>
  <si>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</si>
  <si>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</si>
  <si>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</si>
  <si>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</si>
  <si>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</si>
  <si>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</si>
  <si>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</si>
  <si>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</si>
  <si>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</si>
  <si>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</si>
  <si>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</si>
  <si>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</si>
  <si>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</si>
  <si>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</si>
  <si>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</si>
  <si>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</si>
  <si>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</si>
  <si>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</si>
  <si>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</si>
  <si>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</si>
  <si>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</si>
  <si>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</si>
  <si>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</si>
  <si>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</si>
  <si>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</si>
  <si>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</si>
  <si>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</si>
  <si>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</si>
  <si>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</si>
  <si>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</si>
  <si>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</si>
  <si>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</si>
  <si>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</si>
  <si>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</si>
  <si>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</si>
  <si>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</si>
  <si>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</si>
  <si>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</si>
  <si>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</si>
  <si>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</si>
  <si>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</si>
  <si>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</si>
  <si>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</si>
  <si>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</si>
  <si>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</si>
  <si>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</si>
  <si>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</si>
  <si>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</si>
  <si>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</si>
  <si>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</si>
  <si>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</si>
  <si>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</si>
  <si>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</si>
  <si>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</si>
  <si>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</si>
  <si>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</si>
  <si>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</si>
  <si>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</si>
  <si>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</si>
  <si>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</si>
  <si>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</si>
  <si>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</si>
  <si>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</si>
  <si>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</si>
  <si>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</si>
  <si>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</si>
  <si>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</si>
  <si>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</si>
  <si>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</si>
  <si>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</si>
  <si>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</si>
  <si>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</si>
  <si>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PCM-20251105-00001863</t>
  </si>
  <si>
    <t>ETA 15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</si>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</sst>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57" dataDxfId="156" headerRowBorderDxfId="154" tableBorderDxfId="155" totalsRowBorderDxfId="153">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303.90724571759347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0.45255821759201353</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0.13520868055638857</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6.6554398144944571E-3</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45966.85567164352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45966.85567164352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45966.85567164352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45966.85567164352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45966.85567164352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45966.85567164352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45966.85567164352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45966.85567164352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45966.85567164352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45966.85567164352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45966.85567164352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45966.85567164352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45966.85567164352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45966.85567164352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45966.85567164352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45966.85567164352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45966.85567164352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45966.85567164352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45966.85567164352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45966.85567164352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45966.85567164352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45966.85567164352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45966.85567164352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45966.85567164352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45966.85567164352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45966.85567164352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45966.85567164352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45966.85567164352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45966.85567164352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45966.85567164352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45966.85567164352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45966.85567164352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45966.85567164352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45966.85567164352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45966.85567164352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45966.85567164352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45966.85567164352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45966.85567164352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45966.85567164352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45966.85567164352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45966.85567164352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45966.85567164352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45966.85567164352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45966.85567164352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45966.85567164352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45966.85567164352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45966.85567164352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45966.85567164352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45966.85567164352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45966.85567164352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45966.85567164352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45966.85567164352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45966.85567164352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45966.85567164352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45966.85567164352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45966.85567164352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45966.85567164352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45966.85567164352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45966.85567164352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45966.85567164352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45966.85567164352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45966.85567164352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45966.85567164352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45966.85567164352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45966.85567164352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45966.85567164352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45966.85567164352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45966.85567164352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45966.85567164352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45966.85567164352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45966.85567164352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45966.85567164352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45966.85567164352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45966.85567164352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45966.85567164352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45966.85567164352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45966.85567164352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45966.85567164352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45966.85567164352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45966.85567164352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45966.85567164352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45966.85567164352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45966.85567164352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45966.85567164352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45966.85567164352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45966.85567164352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45966.85567164352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45966.85567164352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DD2771EB-8D68-403F-B138-34EDBF007CF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141.85583368055813</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8.1135883101887885</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2</v>
      </c>
      <c r="D5" s="18" t="s">
        <v>2779</v>
      </c>
      <c r="E5" s="113" t="s">
        <v>39021</v>
      </c>
      <c r="F5" s="114">
        <v>45966.785196759258</v>
      </c>
      <c r="G5" s="115">
        <f ca="1">IFERROR(NOW()-F5,"-")</f>
        <v>7.0474884261784609E-2</v>
      </c>
      <c r="H5" s="114">
        <v>45966.776550925926</v>
      </c>
      <c r="I5" s="18" t="str">
        <f>IFERROR(VLOOKUP(D5,DB!A:F,6,0),"")</f>
        <v>Generator-SG</v>
      </c>
      <c r="J5" s="18" t="str">
        <f>IFERROR(VLOOKUP(D5,DB!A:G,7,0),"")</f>
        <v>Dead</v>
      </c>
      <c r="K5" s="19" t="s">
        <v>39114</v>
      </c>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45966.85567164352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45966.85567164352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45966.85567164352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45966.85567164352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45966.85567164352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45966.85567164352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45966.85567164352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45966.85567164352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45966.85567164352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45966.85567164352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45966.85567164352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45966.85567164352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45966.85567164352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45966.85567164352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45966.85567164352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45966.85567164352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45966.85567164352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45966.85567164352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45966.85567164352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45966.85567164352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45966.85567164352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45966.85567164352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45966.85567164352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45966.85567164352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45966.85567164352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45966.85567164352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45966.85567164352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45966.85567164352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45966.85567164352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45966.85567164352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45966.85567164352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45966.85567164352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45966.85567164352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45966.85567164352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45966.85567164352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45966.85567164352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45966.85567164352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45966.85567164352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45966.85567164352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45966.85567164352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45966.85567164352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45966.85567164352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45966.85567164352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45966.85567164352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45966.85567164352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45966.85567164352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45966.85567164352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45966.85567164352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45966.85567164352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45966.85567164352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45966.85567164352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45966.85567164352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45966.85567164352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45966.85567164352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45966.85567164352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45966.85567164352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45966.85567164352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45966.85567164352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45966.85567164352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45966.85567164352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45966.85567164352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45966.85567164352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45966.85567164352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45966.85567164352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45966.85567164352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45966.85567164352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45966.85567164352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45966.85567164352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45966.85567164352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45966.85567164352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45966.85567164352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45966.85567164352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45966.85567164352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45966.85567164352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45966.85567164352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45966.85567164352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45966.85567164352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45966.85567164352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45966.85567164352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45966.85567164352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45966.85567164352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45966.85567164352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45966.85567164352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45966.85567164352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45966.85567164352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45966.85567164352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45966.85567164352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45966.85567164352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45966.85567164352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45966.85567164352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45966.85567164352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45966.85567164352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45966.85567164352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45966.85567164352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45966.85567164352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45966.85567164352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45966.85567164352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45966.85567164352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60"/>
      <c r="B104" s="161" t="str">
        <f>IFERROR(VLOOKUP(D104,DB!A:K,11,0),"")</f>
        <v/>
      </c>
      <c r="C104" s="161"/>
      <c r="D104" s="161"/>
      <c r="E104" s="162"/>
      <c r="F104" s="163"/>
      <c r="G104" s="164">
        <f ca="1">IFERROR(NOW()-F104,"-")</f>
        <v>45966.85567164352</v>
      </c>
      <c r="H104" s="163"/>
      <c r="I104" s="161" t="str">
        <f>IFERROR(VLOOKUP(D104,DB!A:F,6,0),"")</f>
        <v/>
      </c>
      <c r="J104" s="161" t="str">
        <f>IFERROR(VLOOKUP(D104,DB!A:G,7,0),"")</f>
        <v/>
      </c>
      <c r="K104" s="165"/>
      <c r="L104" s="161" t="str">
        <f>IFERROR(VLOOKUP(D104,DB!A:I,9,0),"")</f>
        <v/>
      </c>
      <c r="M104" s="161"/>
      <c r="N104" s="161"/>
      <c r="O104" s="161"/>
      <c r="P104" s="161"/>
      <c r="Q104" s="161"/>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c r="BE104" s="161"/>
      <c r="BF104" s="161"/>
      <c r="BG104" s="161"/>
      <c r="BH104" s="161"/>
      <c r="BI104" s="161"/>
      <c r="BJ104" s="161"/>
      <c r="BK104" s="161"/>
      <c r="BL104" s="161"/>
      <c r="BM104" s="161"/>
      <c r="BN104" s="161"/>
      <c r="BO104" s="161"/>
      <c r="BP104" s="161"/>
      <c r="BQ104" s="161"/>
      <c r="BR104" s="161"/>
      <c r="BS104" s="161"/>
      <c r="BT104" s="161"/>
      <c r="BU104" s="161"/>
      <c r="BV104" s="161"/>
      <c r="BW104" s="161"/>
      <c r="BX104" s="161"/>
      <c r="BY104" s="161"/>
      <c r="BZ104" s="161"/>
      <c r="CA104" s="161"/>
      <c r="CB104" s="161"/>
      <c r="CC104" s="161"/>
      <c r="CD104" s="161"/>
      <c r="CE104" s="161"/>
      <c r="CF104" s="161"/>
      <c r="CG104" s="161"/>
      <c r="CH104" s="161"/>
      <c r="CI104" s="161"/>
      <c r="CJ104" s="16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45966.85567164352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45966.85567164352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45966.85567164352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45966.85567164352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45966.85567164352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45966.85567164352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45966.85567164352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45966.85567164352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45966.85567164352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45966.85567164352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45966.85567164352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45966.85567164352</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45966.85567164352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45966.85567164352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45966.85567164352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45966.85567164352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45966.85567164352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45966.85567164352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45966.85567164352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45966.85567164352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45966.85567164352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45966.85567164352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45966.85567164352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45966.85567164352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45966.85567164352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45966.85567164352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45966.85567164352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45966.85567164352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45966.85567164352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45966.85567164352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45966.85567164352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45966.85567164352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45966.85567164352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45966.85567164352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45966.85567164352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45966.85567164352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45966.85567164352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45966.85567164352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45966.85567164352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45966.85567164352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45966.85567164352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45966.85567164352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45966.85567164352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45966.85567164352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45966.85567164352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45966.85567164352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45966.85567164352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45966.85567164352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45966.85567164352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45966.85567164352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45966.85567164352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45966.85567164352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45966.85567164352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45966.85567164352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45966.85567164352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45966.85567164352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45966.85567164352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45966.85567164352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45966.85567164352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45966.85567164352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45966.85567164352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45966.85567164352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45966.85567164352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45966.85567164352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45966.85567164352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45966.85567164352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45966.85567164352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45966.85567164352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45966.85567164352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45966.85567164352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45966.85567164352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45966.85567164352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45966.85567164352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45966.85567164352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45966.85567164352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45966.85567164352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45966.85567164352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45966.85567164352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45966.85567164352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45966.85567164352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45966.85567164352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45966.85567164352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45966.85567164352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45966.85567164352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45966.85567164352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45966.85567164352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45966.85567164352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45966.85567164352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45966.85567164352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45966.85567164352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45966.85567164352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45966.85567164352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45966.85567164352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45966.85567164352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45966.85567164352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45966.85567164352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45966.85567164352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45966.85567164352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45966.85567164352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45966.85567164352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45966.85567164352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45966.85567164352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45966.85567164352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45966.85567164352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45966.85567164352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45966.85567164352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45966.85567164352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45966.85567164352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45966.85567164352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45966.85567164352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45966.85567164352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45966.85567164352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45966.85567164352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45966.85567164352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45966.85567164352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45966.85567164352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45966.85567164352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45966.85567164352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45966.85567164352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45966.85567164352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45966.85567164352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45966.85567164352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45966.85567164352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45966.85567164352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45966.85567164352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45966.85567164352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45966.85567164352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45966.85567164352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45966.85567164352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45966.85567164352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45966.85567164352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45966.85567164352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45966.85567164352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45966.85567164352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45966.85567164352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45966.85567164352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45966.85567164352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45966.85567164352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45966.85567164352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45966.85567164352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45966.85567164352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45966.85567164352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45966.85567164352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45966.85567164352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45966.85567164352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45966.85567164352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45966.85567164352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45966.85567164352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45966.85567164352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45966.85567164352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45966.85567164352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45966.85567164352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45966.85567164352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45966.85567164352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45966.85567164352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45966.85567164352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45966.85567164352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45966.85567164352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45966.85567164352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45966.85567164352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45966.85567164352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45966.85567164352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45966.85567164352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45966.85567164352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45966.85567164352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45966.85567164352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45966.85567164352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45966.85567164352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45966.85567164352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45966.85567164352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45966.85567164352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45966.85567164352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45966.85567164352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45966.85567164352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45966.85567164352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45966.85567164352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45966.85567164352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45966.85567164352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45966.85567164352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45966.85567164352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45966.85567164352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45966.85567164352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45966.85567164352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45966.85567164352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45966.85567164352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45966.85567164352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45966.85567164352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45966.85567164352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45966.85567164352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45966.85567164352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45966.85567164352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45966.85567164352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45966.85567164352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45966.85567164352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45966.85567164352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45966.85567164352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45966.85567164352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45966.85567164352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45966.85567164352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45966.85567164352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45966.85567164352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45966.85567164352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45966.85567164352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45966.85567164352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45966.85567164352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45966.85567164352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45966.85567164352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45966.85567164352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45966.85567164352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45966.85567164352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45966.85567164352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45966.85567164352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45966.85567164352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45966.85567164352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45966.85567164352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45966.85567164352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45966.85567164352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45966.85567164352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45966.85567164352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45966.85567164352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45966.85567164352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45966.85567164352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45966.85567164352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45966.85567164352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45966.85567164352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45966.85567164352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45966.85567164352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45966.85567164352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45966.85567164352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45966.85567164352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45966.85567164352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45966.85567164352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45966.85567164352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45966.85567164352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45966.85567164352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45966.85567164352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45966.85567164352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45966.85567164352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45966.85567164352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45966.85567164352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45966.85567164352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45966.85567164352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45966.85567164352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45966.85567164352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45966.85567164352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45966.85567164352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45966.85567164352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45966.85567164352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45966.85567164352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45966.85567164352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45966.85567164352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45966.85567164352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45966.85567164352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45966.85567164352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45966.85567164352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45966.85567164352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45966.85567164352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45966.85567164352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45966.85567164352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45966.85567164352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45966.85567164352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45966.85567164352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45966.85567164352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45966.85567164352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45966.85567164352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45966.85567164352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45966.85567164352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45966.85567164352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45966.85567164352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45966.85567164352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45966.85567164352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45966.85567164352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45966.85567164352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45966.85567164352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45966.85567164352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45966.85567164352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45966.85567164352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45966.85567164352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45966.85567164352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45966.85567164352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45966.85567164352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45966.85567164352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45966.85567164352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45966.85567164352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45966.85567164352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45966.85567164352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45966.85567164352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45966.85567164352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45966.85567164352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45966.85567164352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45966.85567164352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45966.85567164352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45966.85567164352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45966.85567164352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45966.85567164352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45966.85567164352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45966.85567164352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45966.85567164352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45966.85567164352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45966.85567164352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45966.85567164352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45966.85567164352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45966.85567164352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45966.85567164352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45966.85567164352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45966.85567164352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45966.85567164352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45966.85567164352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45966.85567164352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45966.85567164352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45966.85567164352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45966.85567164352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45966.85567164352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45966.85567164352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45966.85567164352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45966.85567164352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45966.85567164352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45966.85567164352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45966.85567164352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45966.85567164352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45966.85567164352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45966.85567164352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45966.85567164352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45966.85567164352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45966.85567164352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45966.85567164352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45966.85567164352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45966.85567164352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45966.85567164352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45966.85567164352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45966.85567164352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45966.85567164352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45966.85567164352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45966.85567164352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45966.85567164352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45966.85567164352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45966.85567164352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45966.85567164352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45966.85567164352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45966.85567164352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45966.85567164352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45966.85567164352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45966.85567164352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45966.85567164352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45966.85567164352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45966.85567164352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45966.85567164352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45966.85567164352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45966.85567164352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45966.85567164352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45966.85567164352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45966.85567164352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45966.85567164352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45966.85567164352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45966.85567164352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45966.85567164352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45966.85567164352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45966.85567164352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45966.85567164352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45966.85567164352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45966.85567164352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45966.85567164352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45966.85567164352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45966.85567164352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45966.85567164352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45966.85567164352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45966.85567164352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45966.85567164352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45966.85567164352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45966.85567164352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45966.85567164352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45966.85567164352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45966.85567164352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45966.85567164352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45966.85567164352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45966.85567164352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45966.85567164352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45966.85567164352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45966.85567164352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45966.85567164352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45966.85567164352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45966.85567164352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45966.85567164352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45966.85567164352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45966.85567164352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45966.85567164352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45966.85567164352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45966.85567164352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45966.85567164352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45966.85567164352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45966.85567164352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45966.85567164352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45966.85567164352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45966.85567164352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45966.85567164352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45966.85567164352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45966.85567164352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45966.85567164352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45966.85567164352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45966.85567164352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45966.85567164352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45966.85567164352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45966.85567164352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45966.85567164352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45966.85567164352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45966.85567164352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45966.85567164352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45966.85567164352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45966.85567164352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45966.85567164352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45966.85567164352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45966.85567164352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45966.85567164352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45966.85567164352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45966.85567164352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45966.85567164352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45966.85567164352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45966.85567164352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45966.85567164352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45966.85567164352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45966.85567164352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45966.85567164352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45966.85567164352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45966.85567164352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45966.85567164352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45966.85567164352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45966.85567164352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45966.85567164352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45966.85567164352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45966.85567164352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45966.85567164352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45966.85567164352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45966.85567164352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45966.85567164352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45966.85567164352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45966.85567164352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45966.85567164352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45966.85567164352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45966.85567164352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45966.85567164352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45966.85567164352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45966.85567164352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45966.85567164352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45966.85567164352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45966.85567164352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45966.85567164352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45966.85567164352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45966.85567164352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45966.85567164352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45966.85567164352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45966.85567164352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45966.85567164352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45966.85567164352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45966.85567164352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45966.85567164352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45966.85567164352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45966.85567164352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45966.85567164352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45966.85567164352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45966.85567164352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45966.85567164352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45966.85567164352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45966.85567164352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45966.85567164352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45966.85567164352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45966.85567164352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45966.85567164352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45966.85567164352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45966.85567164352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45966.85567164352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45966.85567164352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45966.85567164352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45966.85567164352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45966.85567164352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45966.85567164352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45966.85567164352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45966.85567164352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45966.85567164352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45966.85567164352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45966.85567164352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45966.85567164352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45966.85567164352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45966.85567164352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45966.85567164352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45966.85567164352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45966.85567164352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45966.85567164352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45966.85567164352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45966.85567164352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45966.85567164352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45966.85567164352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45966.85567164352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45966.85567164352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45966.85567164352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45966.85567164352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45966.85567164352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45966.85567164352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45966.85567164352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45966.85567164352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45966.85567164352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45966.85567164352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45966.85567164352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45966.85567164352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45966.85567164352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45966.85567164352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45966.85567164352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45966.85567164352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45966.85567164352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45966.85567164352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45966.85567164352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45966.85567164352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45966.85567164352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45966.85567164352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45966.85567164352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45966.85567164352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45966.85567164352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45966.85567164352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45966.85567164352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45966.85567164352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45966.85567164352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45966.85567164352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45966.85567164352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45966.85567164352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45966.85567164352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45966.85567164352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45966.85567164352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45966.85567164352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45966.85567164352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45966.85567164352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45966.85567164352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45966.85567164352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45966.85567164352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45966.85567164352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45966.85567164352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45966.85567164352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45966.85567164352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45966.85567164352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45966.85567164352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45966.85567164352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45966.85567164352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45966.85567164352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45966.85567164352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45966.85567164352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45966.85567164352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45966.85567164352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45966.85567164352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45966.85567164352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45966.85567164352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45966.85567164352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45966.85567164352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45966.85567164352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45966.85567164352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45966.85567164352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45966.85567164352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45966.85567164352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45966.85567164352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45966.85567164352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45966.85567164352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45966.85567164352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45966.85567164352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45966.85567164352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45966.85567164352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45966.85567164352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45966.85567164352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45966.85567164352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45966.85567164352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45966.85567164352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45966.85567164352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45966.85567164352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45966.85567164352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45966.85567164352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45966.85567164352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45966.85567164352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45966.85567164352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45966.85567164352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45966.85567164352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45966.85567164352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45966.85567164352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45966.85567164352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45966.85567164352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45966.85567164352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45966.85567164352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45966.85567164352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45966.85567164352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45966.85567164352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45966.85567164352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45966.85567164352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45966.85567164352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45966.85567164352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45966.85567164352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45966.85567164352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45966.85567164352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45966.85567164352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45966.85567164352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45966.85567164352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45966.85567164352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45966.85567164352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45966.85567164352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45966.85567164352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45966.85567164352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45966.85567164352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45966.85567164352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45966.85567164352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45966.85567164352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45966.85567164352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45966.85567164352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45966.85567164352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45966.85567164352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45966.85567164352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45966.85567164352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45966.85567164352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45966.85567164352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45966.85567164352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45966.85567164352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45966.85567164352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45966.85567164352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45966.85567164352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45966.85567164352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45966.85567164352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45966.85567164352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45966.85567164352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45966.85567164352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45966.85567164352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45966.85567164352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45966.85567164352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45966.85567164352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45966.85567164352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45966.85567164352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45966.85567164352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45966.85567164352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45966.85567164352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45966.85567164352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45966.85567164352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45966.85567164352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45966.85567164352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45966.85567164352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45966.85567164352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45966.85567164352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45966.85567164352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45966.85567164352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45966.85567164352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45966.85567164352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45966.85567164352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45966.85567164352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45966.85567164352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45966.85567164352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45966.85567164352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45966.85567164352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45966.85567164352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45966.85567164352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45966.85567164352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45966.85567164352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45966.85567164352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45966.85567164352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45966.85567164352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45966.85567164352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45966.85567164352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45966.85567164352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45966.85567164352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45966.85567164352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45966.85567164352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45966.85567164352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45966.85567164352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45966.85567164352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45966.85567164352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45966.85567164352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45966.85567164352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45966.85567164352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45966.85567164352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45966.85567164352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45966.85567164352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45966.85567164352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45966.85567164352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45966.85567164352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45966.85567164352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45966.85567164352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45966.85567164352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45966.85567164352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45966.85567164352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45966.85567164352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45966.85567164352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45966.85567164352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45966.85567164352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45966.85567164352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45966.85567164352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45966.85567164352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45966.85567164352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45966.85567164352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45966.85567164352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45966.85567164352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45966.85567164352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45966.85567164352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45966.85567164352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45966.85567164352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45966.85567164352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45966.85567164352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45966.85567164352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45966.85567164352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45966.85567164352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45966.85567164352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45966.85567164352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45966.85567164352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45966.85567164352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45966.85567164352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45966.85567164352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45966.85567164352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45966.85567164352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45966.85567164352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45966.85567164352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45966.85567164352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45966.85567164352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45966.85567164352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45966.85567164352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45966.85567164352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45966.85567164352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45966.85567164352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45966.85567164352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45966.85567164352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45966.85567164352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45966.85567164352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45966.85567164352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45966.85567164352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45966.85567164352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45966.85567164352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45966.85567164352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45966.85567164352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45966.85567164352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45966.85567164352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45966.85567164352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45966.85567164352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45966.85567164352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45966.85567164352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45966.85567164352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45966.85567164352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45966.85567164352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45966.85567164352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45966.85567164352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45966.85567164352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45966.85567164352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45966.85567164352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45966.85567164352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45966.85567164352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45966.85567164352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45966.85567164352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45966.85567164352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45966.85567164352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45966.85567164352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45966.85567164352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45966.85567164352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45966.85567164352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45966.85567164352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45966.85567164352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45966.85567164352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45966.85567164352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45966.85567164352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45966.85567164352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45966.85567164352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45966.85567164352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45966.85567164352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45966.85567164352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45966.85567164352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45966.85567164352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45966.85567164352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45966.85567164352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45966.85567164352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45966.85567164352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45966.85567164352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45966.85567164352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45966.85567164352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45966.85567164352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45966.85567164352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45966.85567164352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45966.85567164352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45966.85567164352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45966.85567164352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45966.85567164352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45966.85567164352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45966.85567164352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45966.85567164352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45966.85567164352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45966.85567164352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45966.85567164352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45966.85567164352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45966.85567164352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45966.85567164352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45966.85567164352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45966.85567164352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45966.85567164352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45966.85567164352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45966.85567164352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45966.85567164352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45966.85567164352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45966.85567164352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45966.85567164352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45966.85567164352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45966.85567164352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45966.85567164352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45966.85567164352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45966.85567164352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45966.85567164352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45966.85567164352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45966.85567164352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45966.85567164352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45966.85567164352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45966.85567164352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45966.85567164352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45966.85567164352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45966.85567164352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45966.85567164352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45966.85567164352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45966.85567164352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45966.85567164352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45966.85567164352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45966.85567164352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45966.85567164352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45966.85567164352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45966.85567164352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45966.85567164352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45966.85567164352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45966.85567164352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45966.85567164352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45966.85567164352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45966.85567164352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45966.85567164352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45966.85567164352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45966.85567164352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45966.85567164352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45966.85567164352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45966.85567164352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45966.85567164352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45966.85567164352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45966.85567164352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45966.85567164352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45966.85567164352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45966.85567164352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45966.85567164352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45966.85567164352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45966.85567164352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45966.85567164352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45966.85567164352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45966.85567164352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45966.85567164352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45966.85567164352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45966.85567164352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45966.85567164352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45966.85567164352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45966.85567164352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45966.85567164352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45966.85567164352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45966.85567164352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45966.85567164352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45966.85567164352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45966.85567164352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45966.85567164352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45966.85567164352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45966.85567164352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45966.85567164352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45966.85567164352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45966.85567164352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45966.85567164352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45966.85567164352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45966.85567164352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45966.85567164352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45966.85567164352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45966.85567164352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45966.85567164352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45966.85567164352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45966.85567164352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45966.85567164352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45966.85567164352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45966.85567164352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45966.85567164352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45966.85567164352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45966.85567164352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45966.85567164352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45966.85567164352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45966.85567164352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45966.85567164352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45966.85567164352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45966.85567164352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45966.85567164352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45966.85567164352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45966.85567164352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45966.85567164352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45966.85567164352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45966.85567164352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45966.85567164352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45966.85567164352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45966.85567164352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45966.85567164352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45966.85567164352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45966.85567164352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45966.85567164352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45966.85567164352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45966.85567164352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45966.85567164352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45966.85567164352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45966.85567164352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45966.85567164352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45966.85567164352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45966.85567164352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45966.85567164352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45966.85567164352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45966.85567164352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45966.85567164352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45966.85567164352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45966.85567164352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45966.85567164352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45966.85567164352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45966.85567164352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45966.85567164352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45966.85567164352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45966.85567164352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45966.85567164352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45966.85567164352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45966.85567164352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45966.85567164352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45966.85567164352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45966.85567164352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45966.85567164352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45966.85567164352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45966.85567164352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45966.85567164352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45966.85567164352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45966.85567164352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45966.85567164352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45966.85567164352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45966.85567164352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45966.85567164352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45966.85567164352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45966.85567164352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45966.85567164352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45966.85567164352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45966.85567164352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45966.85567164352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45966.85567164352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45966.85567164352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45966.85567164352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45966.85567164352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45966.85567164352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45966.85567164352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45966.85567164352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45966.85567164352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45966.85567164352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45966.85567164352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45966.85567164352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45966.85567164352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45966.85567164352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45966.85567164352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45966.85567164352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45966.85567164352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45966.85567164352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45966.85567164352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45966.85567164352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45966.85567164352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45966.85567164352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45966.85567164352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45966.85567164352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45966.85567164352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45966.85567164352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45966.85567164352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45966.85567164352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45966.85567164352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45966.85567164352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45966.85567164352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45966.85567164352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45966.85567164352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45966.85567164352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45966.85567164352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45966.85567164352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45966.85567164352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45966.85567164352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45966.85567164352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45966.85567164352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45966.85567164352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45966.85567164352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45966.85567164352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45966.85567164352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45966.85567164352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45966.85567164352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45966.85567164352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45966.85567164352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45966.85567164352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45966.85567164352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45966.85567164352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45966.85567164352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45966.85567164352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45966.85567164352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45966.85567164352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45966.85567164352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45966.85567164352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45966.85567164352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45966.85567164352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45966.85567164352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45966.85567164352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45966.85567164352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45966.85567164352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45966.85567164352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45966.85567164352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45966.85567164352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45966.85567164352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45966.85567164352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45966.85567164352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45966.85567164352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45966.85567164352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45966.85567164352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45966.85567164352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45966.85567164352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45966.85567164352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45966.85567164352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45966.85567164352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45966.85567164352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45966.85567164352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45966.85567164352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45966.85567164352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45966.85567164352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45966.85567164352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45966.85567164352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45966.85567164352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45966.85567164352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45966.85567164352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45966.85567164352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45966.85567164352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45966.85567164352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45966.85567164352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45966.85567164352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45966.85567164352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45966.85567164352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45966.85567164352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45966.85567164352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45966.85567164352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45966.85567164352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45966.85567164352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45966.85567164352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45966.85567164352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45966.85567164352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45966.85567164352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45966.85567164352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45966.85567164352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45966.85567164352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45966.85567164352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45966.85567164352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45966.85567164352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45966.85567164352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45966.85567164352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45966.85567164352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45966.85567164352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45966.85567164352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45966.85567164352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45966.85567164352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45966.85567164352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45966.85567164352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45966.85567164352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45966.85567164352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45966.85567164352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45966.85567164352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45966.85567164352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45966.85567164352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45966.85567164352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45966.85567164352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45966.85567164352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45966.85567164352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45966.85567164352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263.37495405092341</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36846</v>
      </c>
      <c r="E3" s="97" t="s">
        <v>39021</v>
      </c>
      <c r="F3" s="122">
        <v>45966.783495370371</v>
      </c>
      <c r="G3" s="123">
        <f ca="1">IFERROR(NOW()-F3,"")</f>
        <v>7.2176273148215842E-2</v>
      </c>
      <c r="H3" s="122">
        <v>45966.777777777781</v>
      </c>
      <c r="I3" s="118" t="str">
        <f>IFERROR(VLOOKUP(D3,DB!A:F,6,0),"")</f>
        <v>Generator-SG</v>
      </c>
      <c r="J3" s="118" t="str">
        <f>IFERROR(VLOOKUP(D3,DB!A:G,7,0),"")</f>
        <v>Dead</v>
      </c>
      <c r="K3" s="124" t="s">
        <v>39120</v>
      </c>
      <c r="L3" s="120" t="str">
        <f>IFERROR(VLOOKUP(D3,DB!A:I,9,0),"")</f>
        <v>Latis</v>
      </c>
    </row>
    <row r="4" spans="1:16" ht="15" customHeight="1">
      <c r="A4" s="118" t="s">
        <v>39121</v>
      </c>
      <c r="B4" s="118" t="str">
        <f>IFERROR(VLOOKUP(D4,DB!A:K,11,0),"")</f>
        <v>R4</v>
      </c>
      <c r="C4" s="119">
        <v>1</v>
      </c>
      <c r="D4" s="120" t="s">
        <v>34542</v>
      </c>
      <c r="E4" s="121" t="s">
        <v>39021</v>
      </c>
      <c r="F4" s="122"/>
      <c r="G4" s="123">
        <f ca="1">IFERROR(NOW()-F4,"")</f>
        <v>45966.85567164352</v>
      </c>
      <c r="H4" s="122">
        <v>45966.801631944443</v>
      </c>
      <c r="I4" s="118" t="str">
        <f>IFERROR(VLOOKUP(D4,DB!A:F,6,0),"")</f>
        <v>SCECO</v>
      </c>
      <c r="J4" s="118" t="str">
        <f>IFERROR(VLOOKUP(D4,DB!A:G,7,0),"")</f>
        <v>Vandalized+Dead</v>
      </c>
      <c r="K4" s="124" t="s">
        <v>39122</v>
      </c>
      <c r="L4" s="120" t="str">
        <f>IFERROR(VLOOKUP(D4,DB!A:I,9,0),"")</f>
        <v>Latis</v>
      </c>
    </row>
    <row r="5" spans="1:16" ht="15" customHeight="1">
      <c r="A5" s="118"/>
      <c r="B5" s="118" t="str">
        <f>IFERROR(VLOOKUP(D5,DB!A:K,11,0),"")</f>
        <v/>
      </c>
      <c r="C5" s="119"/>
      <c r="D5" s="93"/>
      <c r="E5" s="97"/>
      <c r="F5" s="122"/>
      <c r="G5" s="123">
        <f ca="1">IFERROR(NOW()-F5,"")</f>
        <v>45966.85567164352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45966.85567164352</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45966.85567164352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45966.85567164352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45966.85567164352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45966.85567164352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45966.85567164352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45966.85567164352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45966.85567164352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45966.85567164352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45966.85567164352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45966.85567164352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45966.85567164352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45966.85567164352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45966.85567164352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45966.85567164352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45966.85567164352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45966.85567164352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45966.85567164352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45966.85567164352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45966.85567164352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45966.85567164352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45966.85567164352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45966.85567164352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45966.85567164352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45966.85567164352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45966.85567164352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45966.85567164352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45966.85567164352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45966.85567164352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45966.85567164352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45966.85567164352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45966.85567164352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45966.85567164352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45966.85567164352</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45966.85567164352</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75.023611458331288</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39106</v>
      </c>
      <c r="F3" s="38">
        <v>45926.188877314817</v>
      </c>
      <c r="G3" s="143">
        <f t="shared" ref="G3" ca="1" si="0">IFERROR(NOW()-F3,"")</f>
        <v>40.666794328702963</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39106</v>
      </c>
      <c r="F4" s="152">
        <v>45948.661111111112</v>
      </c>
      <c r="G4" s="153">
        <f ca="1">IFERROR(NOW()-F4,"")</f>
        <v>18.194560532407195</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51"/>
      <c r="E5" s="151"/>
      <c r="F5" s="152"/>
      <c r="G5" s="153">
        <f ca="1">IFERROR(NOW()-F5,"")</f>
        <v>45966.85567164352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45966.85567164352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45966.85567164352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45966.85567164352</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45966.85567164352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45966.85567164352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45966.85567164352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45966.85567164352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45966.85567164352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45966.85567164352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45966.85567164352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45966.85567164352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45966.85567164352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45966.85567164352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45966.85567164352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45966.85567164352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45966.85567164352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45966.85567164352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45966.85567164352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45966.85567164352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45966.85567164352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45966.85567164352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45966.85567164352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45966.85567164352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45966.85567164352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45966.85567164352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45966.85567164352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45966.85567164352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45966.85567164352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45966.85567164352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45966.85567164352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45966.85567164352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45966.85567164352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45966.85567164352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45966.85567164352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45966.85567164352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45966.85567164352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45966.85567164352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45966.85567164352</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45966.85567164352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45966.85567164352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45966.85567164352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45966.85567164352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45966.85567164352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45966.85567164352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45966.85567164352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45966.85567164352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45966.85567164352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45966.85567164352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45966.85567164352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45966.85567164352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45966.85567164352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45966.85567164352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45966.85567164352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45966.85567164352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45966.85567164352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45966.85567164352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45966.85567164352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45966.85567164352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45966.85567164352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45966.85567164352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45966.85567164352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45966.85567164352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45966.85567164352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45966.85567164352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45966.85567164352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45966.85567164352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45966.85567164352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45966.85567164352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45966.85567164352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45966.85567164352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45966.85567164352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45966.85567164352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45966.85567164352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45966.85567164352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45966.85567164352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45966.85567164352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45966.85567164352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45966.85567164352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45966.85567164352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45966.85567164352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45966.85567164352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45966.85567164352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45966.85567164352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45966.85567164352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45966.85567164352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45966.85567164352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45966.85567164352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45966.85567164352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45966.85567164352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45966.85567164352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45966.85567164352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45966.85567164352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45966.85567164352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45966.85567164352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45966.85567164352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45966.85567164352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45966.85567164352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45966.85567164352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45966.85567164352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45966.85567164352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45966.85567164352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45966.85567164352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45966.85567164352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45966.85567164352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45966.85567164352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45966.85567164352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45966.85567164352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45966.85567164352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45966.85567164352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45966.85567164352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45966.85567164352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45966.85567164352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45966.85567164352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45966.85567164352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45966.85567164352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45966.85567164352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45966.85567164352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45966.85567164352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45966.85567164352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45966.85567164352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45966.85567164352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45966.85567164352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45966.85567164352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45966.85567164352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45966.85567164352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45966.85567164352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45966.85567164352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45966.85567164352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45966.85567164352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45966.85567164352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45966.85567164352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45966.85567164352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45966.85567164352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45966.85567164352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45966.85567164352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45966.85567164352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45966.85567164352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45966.85567164352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45966.85567164352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45966.85567164352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45966.85567164352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45966.85567164352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45966.85567164352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45966.85567164352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45966.85567164352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45966.85567164352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45966.85567164352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45966.85567164352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45966.85567164352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45966.85567164352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45966.85567164352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45966.85567164352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45966.85567164352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45966.85567164352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45966.85567164352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45966.85567164352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45966.85567164352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45966.85567164352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45966.85567164352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45966.85567164352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45966.85567164352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45966.85567164352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45966.85567164352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45966.85567164352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45966.85567164352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45966.85567164352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45966.85567164352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45966.85567164352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45966.85567164352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45966.85567164352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45966.85567164352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45966.85567164352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45966.85567164352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45966.85567164352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45966.85567164352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45966.85567164352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45966.85567164352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45966.85567164352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45966.85567164352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45966.85567164352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45966.85567164352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45966.85567164352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45966.85567164352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45966.85567164352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45966.85567164352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45966.85567164352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45966.85567164352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45966.85567164352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45966.85567164352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45966.85567164352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45966.85567164352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45966.85567164352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45966.85567164352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45966.85567164352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45966.85567164352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45966.85567164352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45966.85567164352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45966.85567164352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45966.85567164352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45966.85567164352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45966.85567164352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45966.85567164352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45966.85567164352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45966.85567164352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45966.85567164352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45966.85567164352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45966.85567164352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45966.85567164352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45966.85567164352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45966.85567164352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45966.85567164352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45966.85567164352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45966.85567164352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45966.85567164352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45966.85567164352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45966.85567164352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45966.85567164352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45966.85567164352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45966.85567164352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45966.85567164352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45966.85567164352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45966.85567164352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45966.85567164352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45966.85567164352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45966.85567164352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45966.85567164352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45966.85567164352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45966.85567164352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45966.85567164352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45966.85567164352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45966.85567164352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45966.85567164352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45966.85567164352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45966.85567164352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45966.85567164352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45966.85567164352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45966.85567164352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45966.85567164352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45966.85567164352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45966.85567164352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45966.85567164352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45966.85567164352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45966.85567164352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45966.85567164352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45966.85567164352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45966.85567164352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45966.85567164352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45966.85567164352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45966.85567164352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45966.85567164352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45966.85567164352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45966.85567164352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45966.85567164352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45966.85567164352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45966.85567164352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45966.85567164352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45966.85567164352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45966.85567164352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45966.85567164352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45966.85567164352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45966.85567164352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45966.85567164352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45966.85567164352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45966.85567164352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45966.85567164352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45966.85567164352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45966.85567164352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45966.85567164352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45966.85567164352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45966.85567164352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45966.85567164352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45966.85567164352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45966.85567164352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45966.85567164352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45966.85567164352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45966.85567164352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45966.85567164352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45966.85567164352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45966.85567164352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45966.85567164352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45966.85567164352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45966.85567164352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45966.85567164352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45966.85567164352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45966.85567164352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45966.85567164352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45966.85567164352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45966.85567164352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45966.85567164352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45966.85567164352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45966.85567164352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45966.85567164352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45966.85567164352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45966.85567164352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45966.85567164352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45966.85567164352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45966.85567164352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45966.85567164352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45966.85567164352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45966.85567164352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45966.85567164352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45966.85567164352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45966.85567164352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45966.85567164352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45966.85567164352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45966.85567164352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45966.85567164352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45966.85567164352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45966.85567164352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45966.85567164352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45966.85567164352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45966.85567164352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45966.85567164352</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45966.85567164352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45966.85567164352</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45966.85567164352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45966.85567164352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45966.85567164352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45966.85567164352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45966.85567164352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45966.85567164352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45966.85567164352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45966.85567164352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45966.85567164352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45966.85567164352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45966.85567164352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45966.85567164352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45966.85567164352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45966.85567164352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45966.85567164352</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45966.85567164352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45966.85567164352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45966.85567164352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45966.85567164352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45966.85567164352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45966.85567164352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45966.85567164352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45966.85567164352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45966.85567164352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45966.85567164352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45966.85567164352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45966.85567164352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45966.85567164352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45966.85567164352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45966.85567164352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45966.85567164352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45966.85567164352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45966.85567164352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45966.85567164352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45966.85567164352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2025-11-05T17:32:45Z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