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754" documentId="120_S{2AC9BD13-BADA-5192-A53E-5A8FF88502F6}" xr6:coauthVersionLast="47" xr6:coauthVersionMax="47" xr10:uidLastSave="{F928B220-A14F-4A8C-A5BB-658416206D6F}"/>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31" i="1"/>
  <c r="G31" i="1"/>
  <c r="I31" i="1"/>
  <c r="J31" i="1"/>
  <c r="L31" i="1"/>
  <c r="B32" i="1"/>
  <c r="G32" i="1"/>
  <c r="I32" i="1"/>
  <c r="J32" i="1"/>
  <c r="L32" i="1"/>
  <c r="B33" i="1"/>
  <c r="G33" i="1"/>
  <c r="I33" i="1"/>
  <c r="J33" i="1"/>
  <c r="L3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<sst xmlns="http://schemas.openxmlformats.org/spreadsheetml/2006/main" count="180285" uniqueCount="39124">
  <si>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</si>
  <si>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</si>
  <si>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</si>
  <si>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</si>
  <si>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</si>
  <si>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</si>
  <si>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</si>
  <si>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</si>
  <si>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</si>
  <si>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</si>
  <si>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</si>
  <si>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</si>
  <si>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</si>
  <si>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</si>
  <si>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</si>
  <si>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</si>
  <si>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</si>
  <si>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</si>
  <si>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</si>
  <si>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</si>
  <si>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</si>
  <si>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</si>
  <si>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</si>
  <si>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</si>
  <si>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</si>
  <si>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</si>
  <si>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</si>
  <si>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</si>
  <si>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</si>
  <si>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</si>
  <si>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</si>
  <si>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</si>
  <si>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</si>
  <si>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</si>
  <si>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</si>
  <si>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</si>
  <si>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</si>
  <si>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</si>
  <si>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</si>
  <si>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</si>
  <si>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</si>
  <si>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</si>
  <si>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</si>
  <si>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</si>
  <si>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</si>
  <si>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</si>
  <si>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</si>
  <si>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</si>
  <si>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</si>
  <si>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</si>
  <si>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</si>
  <si>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</si>
  <si>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</si>
  <si>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</si>
  <si>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</si>
  <si>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</si>
  <si>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</si>
  <si>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</si>
  <si>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</si>
  <si>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</si>
  <si>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</si>
  <si>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</si>
  <si>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</si>
  <si>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</si>
  <si>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</si>
  <si>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</si>
  <si>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</si>
  <si>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</si>
  <si>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</si>
  <si>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</si>
  <si>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</si>
  <si>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</si>
  <si>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</si>
  <si>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</si>
  <si>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</si>
  <si>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</si>
  <si>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</si>
  <si>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</si>
  <si>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</si>
  <si>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</si>
  <si>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</si>
  <si>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</si>
  <si>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</si>
  <si>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</si>
  <si>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</si>
  <si>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</si>
  <si>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</si>
  <si>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</si>
  <si>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</si>
  <si>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</si>
  <si>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</si>
  <si>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</si>
  <si>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</si>
  <si>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</si>
  <si>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</si>
  <si>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</si>
  <si>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</si>
  <si>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</si>
  <si>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</si>
  <si>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</si>
  <si>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</si>
  <si>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</si>
  <si>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</si>
  <si>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</si>
  <si>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</si>
  <si>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</si>
  <si>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</si>
  <si>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</si>
  <si>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</si>
  <si>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</si>
  <si>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</si>
  <si>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</si>
  <si>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</si>
  <si>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</si>
  <si>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</si>
  <si>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</si>
  <si>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</si>
  <si>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</si>
  <si>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</si>
  <si>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</si>
  <si>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</si>
  <si>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</si>
  <si>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</si>
  <si>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</si>
  <si>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</si>
  <si>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</si>
  <si>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</si>
  <si>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</si>
  <si>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</si>
  <si>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</si>
  <si>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</si>
  <si>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</si>
  <si>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</si>
  <si>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</si>
  <si>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</si>
  <si>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</si>
  <si>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</si>
  <si>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</si>
  <si>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</si>
  <si>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</si>
  <si>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</si>
  <si>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</si>
  <si>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</si>
  <si>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</si>
  <si>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</si>
  <si>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</si>
  <si>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</si>
  <si>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</si>
  <si>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</si>
  <si>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</si>
  <si>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</si>
  <si>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</si>
  <si>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</si>
  <si>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</si>
  <si>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</si>
  <si>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</si>
  <si>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</si>
  <si>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</si>
  <si>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</si>
  <si>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</si>
  <si>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</si>
  <si>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</si>
  <si>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</si>
  <si>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</si>
  <si>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</si>
  <si>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</si>
  <si>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</si>
  <si>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</si>
  <si>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</si>
  <si>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</si>
  <si>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</si>
  <si>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</si>
  <si>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</si>
  <si>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</si>
  <si>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</si>
  <si>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</si>
  <si>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</si>
  <si>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</si>
  <si>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</si>
  <si>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</si>
  <si>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</si>
  <si>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</si>
  <si>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</si>
  <si>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</si>
  <si>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</si>
  <si>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</si>
  <si>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</si>
  <si>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</si>
  <si>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</si>
  <si>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</si>
  <si>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</si>
  <si>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</si>
  <si>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</si>
  <si>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</si>
  <si>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</si>
  <si>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</si>
  <si>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</si>
  <si>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</si>
  <si>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</si>
  <si>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</si>
  <si>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</si>
  <si>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</si>
  <si>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</si>
  <si>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</si>
  <si>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</si>
  <si>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</si>
  <si>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</si>
  <si>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</si>
  <si>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</si>
  <si>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</si>
  <si>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</si>
  <si>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</si>
  <si>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</si>
  <si>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</si>
  <si>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</si>
  <si>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</si>
  <si>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</si>
  <si>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</si>
  <si>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</si>
  <si>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</si>
  <si>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</si>
  <si>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</si>
  <si>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</si>
  <si>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</si>
  <si>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</si>
  <si>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</si>
  <si>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</si>
  <si>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</si>
  <si>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</si>
  <si>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</si>
  <si>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</si>
  <si>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</si>
  <si>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</si>
  <si>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</si>
  <si>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</si>
  <si>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</si>
  <si>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</si>
  <si>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</si>
  <si>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</si>
  <si>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</si>
  <si>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</si>
  <si>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</si>
  <si>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</si>
  <si>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</si>
  <si>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</si>
  <si>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</si>
  <si>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</si>
  <si>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</si>
  <si>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</si>
  <si>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</si>
  <si>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</si>
  <si>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</si>
  <si>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</si>
  <si>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</si>
  <si>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</si>
  <si>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</si>
  <si>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</si>
  <si>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</si>
  <si>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</si>
  <si>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</si>
  <si>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</si>
  <si>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</si>
  <si>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</si>
  <si>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</si>
  <si>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</si>
  <si>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</si>
  <si>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</si>
  <si>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</si>
  <si>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</si>
  <si>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</si>
  <si>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</si>
  <si>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</si>
  <si>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</si>
  <si>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</si>
  <si>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</si>
  <si>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</si>
  <si>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</si>
  <si>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</si>
  <si>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</si>
  <si>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</si>
  <si>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</si>
  <si>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</si>
  <si>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</si>
  <si>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</si>
  <si>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</si>
  <si>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</si>
  <si>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</si>
  <si>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</si>
  <si>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</si>
  <si>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</si>
  <si>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</si>
  <si>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</si>
  <si>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</si>
  <si>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</si>
  <si>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</si>
  <si>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</si>
  <si>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</si>
  <si>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</si>
  <si>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</si>
  <si>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</si>
  <si>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</si>
  <si>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</si>
  <si>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</si>
  <si>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</si>
  <si>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</si>
  <si>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</si>
  <si>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</si>
  <si>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</si>
  <si>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</si>
  <si>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</si>
  <si>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</si>
  <si>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</si>
  <si>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</si>
  <si>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</si>
  <si>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</si>
  <si>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</si>
  <si>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</si>
  <si>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</si>
  <si>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</si>
  <si>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</si>
  <si>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</si>
  <si>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</si>
  <si>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</si>
  <si>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</si>
  <si>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</si>
  <si>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</si>
  <si>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</si>
  <si>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</si>
  <si>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</si>
  <si>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</si>
  <si>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</si>
  <si>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</si>
  <si>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</si>
  <si>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</si>
  <si>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</si>
  <si>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</si>
  <si>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</si>
  <si>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</si>
  <si>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</si>
  <si>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</si>
  <si>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</si>
  <si>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</si>
  <si>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</si>
  <si>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</si>
  <si>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</si>
  <si>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</si>
  <si>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</si>
  <si>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</si>
  <si>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</si>
  <si>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</si>
  <si>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</si>
  <si>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</si>
  <si>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</si>
  <si>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</si>
  <si>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</si>
  <si>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</si>
  <si>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</si>
  <si>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</si>
  <si>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</si>
  <si>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</si>
  <si>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</si>
  <si>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</si>
  <si>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</si>
  <si>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</si>
  <si>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</si>
  <si>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</si>
  <si>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</si>
  <si>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</si>
  <si>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</si>
  <si>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</si>
  <si>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</si>
  <si>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</si>
  <si>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</si>
  <si>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</si>
  <si>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</si>
  <si>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</si>
  <si>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</si>
  <si>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</si>
  <si>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</si>
  <si>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</si>
  <si>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</si>
  <si>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</si>
  <si>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</si>
  <si>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</si>
  <si>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</si>
  <si>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</si>
  <si>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</si>
  <si>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</si>
  <si>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</si>
  <si>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</si>
  <si>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</si>
  <si>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</si>
  <si>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</si>
  <si>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</si>
  <si>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</si>
  <si>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</si>
  <si>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</si>
  <si>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</si>
  <si>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</si>
  <si>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</si>
  <si>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</si>
  <si>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</si>
  <si>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</si>
  <si>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</si>
  <si>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</si>
  <si>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</si>
  <si>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</si>
  <si>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</si>
  <si>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</si>
  <si>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</si>
  <si>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</si>
  <si>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</si>
  <si>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</si>
  <si>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</si>
  <si>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</si>
  <si>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</si>
  <si>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</si>
  <si>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</si>
  <si>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</si>
  <si>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</si>
  <si>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</si>
  <si>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</si>
  <si>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</si>
  <si>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</si>
  <si>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</si>
  <si>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</si>
  <si>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</si>
  <si>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</si>
  <si>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</si>
  <si>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</si>
  <si>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</si>
  <si>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</si>
  <si>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</si>
  <si>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</si>
  <si>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</si>
  <si>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</si>
  <si>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</si>
  <si>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</si>
  <si>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</si>
  <si>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</si>
  <si>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</si>
  <si>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</si>
  <si>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</si>
  <si>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</si>
  <si>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</si>
  <si>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</si>
  <si>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</si>
  <si>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</si>
  <si>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</si>
  <si>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</si>
  <si>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</si>
  <si>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</si>
  <si>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</si>
  <si>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</si>
  <si>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</si>
  <si>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</si>
  <si>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</si>
  <si>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</si>
  <si>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</si>
  <si>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</si>
  <si>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</si>
  <si>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</si>
  <si>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</si>
  <si>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</si>
  <si>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</si>
  <si>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</si>
  <si>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</si>
  <si>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</si>
  <si>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</si>
  <si>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</si>
  <si>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</si>
  <si>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</si>
  <si>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</si>
  <si>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</si>
  <si>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</si>
  <si>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</si>
  <si>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</si>
  <si>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</si>
  <si>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</si>
  <si>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</si>
  <si>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</si>
  <si>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</si>
  <si>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</si>
  <si>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</si>
  <si>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</si>
  <si>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</si>
  <si>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</si>
  <si>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</si>
  <si>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</si>
  <si>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</si>
  <si>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</si>
  <si>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</si>
  <si>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</si>
  <si>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</si>
  <si>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</si>
  <si>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</si>
  <si>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</si>
  <si>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</si>
  <si>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</si>
  <si>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</si>
  <si>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</si>
  <si>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</si>
  <si>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</si>
  <si>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</si>
  <si>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</si>
  <si>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</si>
  <si>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</si>
  <si>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</si>
  <si>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</si>
  <si>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</si>
  <si>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</si>
  <si>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</si>
  <si>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</si>
  <si>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</si>
  <si>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</si>
  <si>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</si>
  <si>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</si>
  <si>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</si>
  <si>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</si>
  <si>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</si>
  <si>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</si>
  <si>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</si>
  <si>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</si>
  <si>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</si>
  <si>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</si>
  <si>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</si>
  <si>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</si>
  <si>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</si>
  <si>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</si>
  <si>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</si>
  <si>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</si>
  <si>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</si>
  <si>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</si>
  <si>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</si>
  <si>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</si>
  <si>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</si>
  <si>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</si>
  <si>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</si>
  <si>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</si>
  <si>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</si>
  <si>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</si>
  <si>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</si>
  <si>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</si>
  <si>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</si>
  <si>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</si>
  <si>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</si>
  <si>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</si>
  <si>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</si>
  <si>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</si>
  <si>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</si>
  <si>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</si>
  <si>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</si>
  <si>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</si>
  <si>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</si>
  <si>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</si>
  <si>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</si>
  <si>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</si>
  <si>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</si>
  <si>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</si>
  <si>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</si>
  <si>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</si>
  <si>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</si>
  <si>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</si>
  <si>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</si>
  <si>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</si>
  <si>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</si>
  <si>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</si>
  <si>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</si>
  <si>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</si>
  <si>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</si>
  <si>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</si>
  <si>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</si>
  <si>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</si>
  <si>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</si>
  <si>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</si>
  <si>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</si>
  <si>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</si>
  <si>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</si>
  <si>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</si>
  <si>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</si>
  <si>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</si>
  <si>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</si>
  <si>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</si>
  <si>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</si>
  <si>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</si>
  <si>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</si>
  <si>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</si>
  <si>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</si>
  <si>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</si>
  <si>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</si>
  <si>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</si>
  <si>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</si>
  <si>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</si>
  <si>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</si>
  <si>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</si>
  <si>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</si>
  <si>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</si>
  <si>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</si>
  <si>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</si>
  <si>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</si>
  <si>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</si>
  <si>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</si>
  <si>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</si>
  <si>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</si>
  <si>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</si>
  <si>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</si>
  <si>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</si>
  <si>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</si>
  <si>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</si>
  <si>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</si>
  <si>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</si>
  <si>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</si>
  <si>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</si>
  <si>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</si>
  <si>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</si>
  <si>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</si>
  <si>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</si>
  <si>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</si>
  <si>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</si>
  <si>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</si>
  <si>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</si>
  <si>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</si>
  <si>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</si>
  <si>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</si>
  <si>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</si>
  <si>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</si>
  <si>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</si>
  <si>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</si>
  <si>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</si>
  <si>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</si>
  <si>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</si>
  <si>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</si>
  <si>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</si>
  <si>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</si>
  <si>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</si>
  <si>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</si>
  <si>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</si>
  <si>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</si>
  <si>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</si>
  <si>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</si>
  <si>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</si>
  <si>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</si>
  <si>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</si>
  <si>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</si>
  <si>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</si>
  <si>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</si>
  <si>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</si>
  <si>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</si>
  <si>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</si>
  <si>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</si>
  <si>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</si>
  <si>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</si>
  <si>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</si>
  <si>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</si>
  <si>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</si>
  <si>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</si>
  <si>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</si>
  <si>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</si>
  <si>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</si>
  <si>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</si>
  <si>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</si>
  <si>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</si>
  <si>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</si>
  <si>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</si>
  <si>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</si>
  <si>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</si>
  <si>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</si>
  <si>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</si>
  <si>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</si>
  <si>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</si>
  <si>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</si>
  <si>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</si>
  <si>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</si>
  <si>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</si>
  <si>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</si>
  <si>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</si>
  <si>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</si>
  <si>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</si>
  <si>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</si>
  <si>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</si>
  <si>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</si>
  <si>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</si>
  <si>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</si>
  <si>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</si>
  <si>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</si>
  <si>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</si>
  <si>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</si>
  <si>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</si>
  <si>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</si>
  <si>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</si>
  <si>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</si>
  <si>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</si>
  <si>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</si>
  <si>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</si>
  <si>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</si>
  <si>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</si>
  <si>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</si>
  <si>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</si>
  <si>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</si>
  <si>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</si>
  <si>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</si>
  <si>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</si>
  <si>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</si>
  <si>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</si>
  <si>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</si>
  <si>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</si>
  <si>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</si>
  <si>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</si>
  <si>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</si>
  <si>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</si>
  <si>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</si>
  <si>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</si>
  <si>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</si>
  <si>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</si>
  <si>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</si>
  <si>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</si>
  <si>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</si>
  <si>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</si>
  <si>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</si>
  <si>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</si>
  <si>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</si>
  <si>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</si>
  <si>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</si>
  <si>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</si>
  <si>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</si>
  <si>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</si>
  <si>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</si>
  <si>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</si>
  <si>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</si>
  <si>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</si>
  <si>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</si>
  <si>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</si>
  <si>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</si>
  <si>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</si>
  <si>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</si>
  <si>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</si>
  <si>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</si>
  <si>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</si>
  <si>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</si>
  <si>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</si>
  <si>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</si>
  <si>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</si>
  <si>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</si>
  <si>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</si>
  <si>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</si>
  <si>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</si>
  <si>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</si>
  <si>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</si>
  <si>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</si>
  <si>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</si>
  <si>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</si>
  <si>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</si>
  <si>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</si>
  <si>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</si>
  <si>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</si>
  <si>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</si>
  <si>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</si>
  <si>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</si>
  <si>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</si>
  <si>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</si>
  <si>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</si>
  <si>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</si>
  <si>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</si>
  <si>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</si>
  <si>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</si>
  <si>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</si>
  <si>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</si>
  <si>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</si>
  <si>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</si>
  <si>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</si>
  <si>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</si>
  <si>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</si>
  <si>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</si>
  <si>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</si>
  <si>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</si>
  <si>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</si>
  <si>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</si>
  <si>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</si>
  <si>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</si>
  <si>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</si>
  <si>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</si>
  <si>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</si>
  <si>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</si>
  <si>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</si>
  <si>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</si>
  <si>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</si>
  <si>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</si>
  <si>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</si>
  <si>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</si>
  <si>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</si>
  <si>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</si>
  <si>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</si>
  <si>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</si>
  <si>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</si>
  <si>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</si>
  <si>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</si>
  <si>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</si>
  <si>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</si>
  <si>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</si>
  <si>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</si>
  <si>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</si>
  <si>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</si>
  <si>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</si>
  <si>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</si>
  <si>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</si>
  <si>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</si>
  <si>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</si>
  <si>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</si>
  <si>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</si>
  <si>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</si>
  <si>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</si>
  <si>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</si>
  <si>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</si>
  <si>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</si>
  <si>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</si>
  <si>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</si>
  <si>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</si>
  <si>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</si>
  <si>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</si>
  <si>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</si>
  <si>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</si>
  <si>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</si>
  <si>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</si>
  <si>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</si>
  <si>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</si>
  <si>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</si>
  <si>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</si>
  <si>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</si>
  <si>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</si>
  <si>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</si>
  <si>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</si>
  <si>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</si>
  <si>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</si>
  <si>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</si>
  <si>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</si>
  <si>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</si>
  <si>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</si>
  <si>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</si>
  <si>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</si>
  <si>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</si>
  <si>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</si>
  <si>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</si>
  <si>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</si>
  <si>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</si>
  <si>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</si>
  <si>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</si>
  <si>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</si>
  <si>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</si>
  <si>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</si>
  <si>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</si>
  <si>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</si>
  <si>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</si>
  <si>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</si>
  <si>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</si>
  <si>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</si>
  <si>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</si>
  <si>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</si>
  <si>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</si>
  <si>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</si>
  <si>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</si>
  <si>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</si>
  <si>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</si>
  <si>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</si>
  <si>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</si>
  <si>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</si>
  <si>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</si>
  <si>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</si>
  <si>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</si>
  <si>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</si>
  <si>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</si>
  <si>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</si>
  <si>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</si>
  <si>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</si>
  <si>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</si>
  <si>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</si>
  <si>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</si>
  <si>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</si>
  <si>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</si>
  <si>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</si>
  <si>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</si>
  <si>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</si>
  <si>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</si>
  <si>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</si>
  <si>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</si>
  <si>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</si>
  <si>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</si>
  <si>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</si>
  <si>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</si>
  <si>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</si>
  <si>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</si>
  <si>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</si>
  <si>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</si>
  <si>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</si>
  <si>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</si>
  <si>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</si>
  <si>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</si>
  <si>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</si>
  <si>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</si>
  <si>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</si>
  <si>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</si>
  <si>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</si>
  <si>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</si>
  <si>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</si>
  <si>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</si>
  <si>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</si>
  <si>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</si>
  <si>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</si>
  <si>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</si>
  <si>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</si>
  <si>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</si>
  <si>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</si>
  <si>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</si>
  <si>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</si>
  <si>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</si>
  <si>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</si>
  <si>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</si>
  <si>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</si>
  <si>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</si>
  <si>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</si>
  <si>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</si>
  <si>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</si>
  <si>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</si>
  <si>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</si>
  <si>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</si>
  <si>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</si>
  <si>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</si>
  <si>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</si>
  <si>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</si>
  <si>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</si>
  <si>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</si>
  <si>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</si>
  <si>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</si>
  <si>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</si>
  <si>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</si>
  <si>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</si>
  <si>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</si>
  <si>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</si>
  <si>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</si>
  <si>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</si>
  <si>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</si>
  <si>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</si>
  <si>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</si>
  <si>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</si>
  <si>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</si>
  <si>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</si>
  <si>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</si>
  <si>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</si>
  <si>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</si>
  <si>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</si>
  <si>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</si>
  <si>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</si>
  <si>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</si>
  <si>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</si>
  <si>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</si>
  <si>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</si>
  <si>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</si>
  <si>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</si>
  <si>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</si>
  <si>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</si>
  <si>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</si>
  <si>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</si>
  <si>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</si>
  <si>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</si>
  <si>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</si>
  <si>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</si>
  <si>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</si>
  <si>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</si>
  <si>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</si>
  <si>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</si>
  <si>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</si>
  <si>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</si>
  <si>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</si>
  <si>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</si>
  <si>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</si>
  <si>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</si>
  <si>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</si>
  <si>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</si>
  <si>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</si>
  <si>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</si>
  <si>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</si>
  <si>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</si>
  <si>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</si>
  <si>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</si>
  <si>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</si>
  <si>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</si>
  <si>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</si>
  <si>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</si>
  <si>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</si>
  <si>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</si>
  <si>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</si>
  <si>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</si>
  <si>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</si>
  <si>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</si>
  <si>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</si>
  <si>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</si>
  <si>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</si>
  <si>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</si>
  <si>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</si>
  <si>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</si>
  <si>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</si>
  <si>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</si>
  <si>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</si>
  <si>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</si>
  <si>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</si>
  <si>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</si>
  <si>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</si>
  <si>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</si>
  <si>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</si>
  <si>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</si>
  <si>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</si>
  <si>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</si>
  <si>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</si>
  <si>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</si>
  <si>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</si>
  <si>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</si>
  <si>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</si>
  <si>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</si>
  <si>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</si>
  <si>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</si>
  <si>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</si>
  <si>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</si>
  <si>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</si>
  <si>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</si>
  <si>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</si>
  <si>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</si>
  <si>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</si>
  <si>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</si>
  <si>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</si>
  <si>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</si>
  <si>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</si>
  <si>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</si>
  <si>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</si>
  <si>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</si>
  <si>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</si>
  <si>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</si>
  <si>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</si>
  <si>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</si>
  <si>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</si>
  <si>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</si>
  <si>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</si>
  <si>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</si>
  <si>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</si>
  <si>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</si>
  <si>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</si>
  <si>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</si>
  <si>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</si>
  <si>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</si>
  <si>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</si>
  <si>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</si>
  <si>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</si>
  <si>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</si>
  <si>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</si>
  <si>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</si>
  <si>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</si>
  <si>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</si>
  <si>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</si>
  <si>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</si>
  <si>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</si>
  <si>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</si>
  <si>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</si>
  <si>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</si>
  <si>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</si>
  <si>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</si>
  <si>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</si>
  <si>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</si>
  <si>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</si>
  <si>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</si>
  <si>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</si>
  <si>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</si>
  <si>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</si>
  <si>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</si>
  <si>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</si>
  <si>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</si>
  <si>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</si>
  <si>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</si>
  <si>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</si>
  <si>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</si>
  <si>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</si>
  <si>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</si>
  <si>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</si>
  <si>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</si>
  <si>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</si>
  <si>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</si>
  <si>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</si>
  <si>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</si>
  <si>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</si>
  <si>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</si>
  <si>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</si>
  <si>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</si>
  <si>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</si>
  <si>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</si>
  <si>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</si>
  <si>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</si>
  <si>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</si>
  <si>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</si>
  <si>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</si>
  <si>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</si>
  <si>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</si>
  <si>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</si>
  <si>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</si>
  <si>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</si>
  <si>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</si>
  <si>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</si>
  <si>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</si>
  <si>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</si>
  <si>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</si>
  <si>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</si>
  <si>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</si>
  <si>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</si>
  <si>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</si>
  <si>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</si>
  <si>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</si>
  <si>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</si>
  <si>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</si>
  <si>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</si>
  <si>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</si>
  <si>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</si>
  <si>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</si>
  <si>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</si>
  <si>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</si>
  <si>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</si>
  <si>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</si>
  <si>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</si>
  <si>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</si>
  <si>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</si>
  <si>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</si>
  <si>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</si>
  <si>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</si>
  <si>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</si>
  <si>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</si>
  <si>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</si>
  <si>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</si>
  <si>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</si>
  <si>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</si>
  <si>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</si>
  <si>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</si>
  <si>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</si>
  <si>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</si>
  <si>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</si>
  <si>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</si>
  <si>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</si>
  <si>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</si>
  <si>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</si>
  <si>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</si>
  <si>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</si>
  <si>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</si>
  <si>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</si>
  <si>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</si>
  <si>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</si>
  <si>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</si>
  <si>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</si>
  <si>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</si>
  <si>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</si>
  <si>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</si>
  <si>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</si>
  <si>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</si>
  <si>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</si>
  <si>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</si>
  <si>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</si>
  <si>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</si>
  <si>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</si>
  <si>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</si>
  <si>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</si>
  <si>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</si>
  <si>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</si>
  <si>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</si>
  <si>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</si>
  <si>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</si>
  <si>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</si>
  <si>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</si>
  <si>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</si>
  <si>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</si>
  <si>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</si>
  <si>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</si>
  <si>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</si>
  <si>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</si>
  <si>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</si>
  <si>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</si>
  <si>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</si>
  <si>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</si>
  <si>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</si>
  <si>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</si>
  <si>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</si>
  <si>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</si>
  <si>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</si>
  <si>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</si>
  <si>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</si>
  <si>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</si>
  <si>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</si>
  <si>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</si>
  <si>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</si>
  <si>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</si>
  <si>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</si>
  <si>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</si>
  <si>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</si>
  <si>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</si>
  <si>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</si>
  <si>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</si>
  <si>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</si>
  <si>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</si>
  <si>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</si>
  <si>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</si>
  <si>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</si>
  <si>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</si>
  <si>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</si>
  <si>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</si>
  <si>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</si>
  <si>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</si>
  <si>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</si>
  <si>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</si>
  <si>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</si>
  <si>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</si>
  <si>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</si>
  <si>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</si>
  <si>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</si>
  <si>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</si>
  <si>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</si>
  <si>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</si>
  <si>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</si>
  <si>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</si>
  <si>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</si>
  <si>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</si>
  <si>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</si>
  <si>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</si>
  <si>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</si>
  <si>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</si>
  <si>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</si>
  <si>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</si>
  <si>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</si>
  <si>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</si>
  <si>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</si>
  <si>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</si>
  <si>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</si>
  <si>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</si>
  <si>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</si>
  <si>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</si>
  <si>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</si>
  <si>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</si>
  <si>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</si>
  <si>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</si>
  <si>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</si>
  <si>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</si>
  <si>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</si>
  <si>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</si>
  <si>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</si>
  <si>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</si>
  <si>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</si>
  <si>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</si>
  <si>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</si>
  <si>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</si>
  <si>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</si>
  <si>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</si>
  <si>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</si>
  <si>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</si>
  <si>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</si>
  <si>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</si>
  <si>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</si>
  <si>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</si>
  <si>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</si>
  <si>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</si>
  <si>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</si>
  <si>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</si>
  <si>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</si>
  <si>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</si>
  <si>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</si>
  <si>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</si>
  <si>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</si>
  <si>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</si>
  <si>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</si>
  <si>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</si>
  <si>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</si>
  <si>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</si>
  <si>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</si>
  <si>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</si>
  <si>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</si>
  <si>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</si>
  <si>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</si>
  <si>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</si>
  <si>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</si>
  <si>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</si>
  <si>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</si>
  <si>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</si>
  <si>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</si>
  <si>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</si>
  <si>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</si>
  <si>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</si>
  <si>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</si>
  <si>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</si>
  <si>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</si>
  <si>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</si>
  <si>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</si>
  <si>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</si>
  <si>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</si>
  <si>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</si>
  <si>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</si>
  <si>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</si>
  <si>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</si>
  <si>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</si>
  <si>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</si>
  <si>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</si>
  <si>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</si>
  <si>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</si>
  <si>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</si>
  <si>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</si>
  <si>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</si>
  <si>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</si>
  <si>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</si>
  <si>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</si>
  <si>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</si>
  <si>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</si>
  <si>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</si>
  <si>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</si>
  <si>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</si>
  <si>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</si>
  <si>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</si>
  <si>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</si>
  <si>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</si>
  <si>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</si>
  <si>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</si>
  <si>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</si>
  <si>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</si>
  <si>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</si>
  <si>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</si>
  <si>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</si>
  <si>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</si>
  <si>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</si>
  <si>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</si>
  <si>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</si>
  <si>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</si>
  <si>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</si>
  <si>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</si>
  <si>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</si>
  <si>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</si>
  <si>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</si>
  <si>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</si>
  <si>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</si>
  <si>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</si>
  <si>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</si>
  <si>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</si>
  <si>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</si>
  <si>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</si>
  <si>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</si>
  <si>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</si>
  <si>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</si>
  <si>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</si>
  <si>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</si>
  <si>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</si>
  <si>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</si>
  <si>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</si>
  <si>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</si>
  <si>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</si>
  <si>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</si>
  <si>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</si>
  <si>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</si>
  <si>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</si>
  <si>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</si>
  <si>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</si>
  <si>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</si>
  <si>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</si>
  <si>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</si>
  <si>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</si>
  <si>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</si>
  <si>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</si>
  <si>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</si>
  <si>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</si>
  <si>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</si>
  <si>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</si>
  <si>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</si>
  <si>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</si>
  <si>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</si>
  <si>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</si>
  <si>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</si>
  <si>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</si>
  <si>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</si>
  <si>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</si>
  <si>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</si>
  <si>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</si>
  <si>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</si>
  <si>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</si>
  <si>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</si>
  <si>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</si>
  <si>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</si>
  <si>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</si>
  <si>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</si>
  <si>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</si>
  <si>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</si>
  <si>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</si>
  <si>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</si>
  <si>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</si>
  <si>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</si>
  <si>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</si>
  <si>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</si>
  <si>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</si>
  <si>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</si>
  <si>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</si>
  <si>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</si>
  <si>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</si>
  <si>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</si>
  <si>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</si>
  <si>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</si>
  <si>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</si>
  <si>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</si>
  <si>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</si>
  <si>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</si>
  <si>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</si>
  <si>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</si>
  <si>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</si>
  <si>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</si>
  <si>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</si>
  <si>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</si>
  <si>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</si>
  <si>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</si>
  <si>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</si>
  <si>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</si>
  <si>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</si>
  <si>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</si>
  <si>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</si>
  <si>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</si>
  <si>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</si>
  <si>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</si>
  <si>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</si>
  <si>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</si>
  <si>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</si>
  <si>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</si>
  <si>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</si>
  <si>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</si>
  <si>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</si>
  <si>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</si>
  <si>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</si>
  <si>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</si>
  <si>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</si>
  <si>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</si>
  <si>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</si>
  <si>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</si>
  <si>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</si>
  <si>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</si>
  <si>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</si>
  <si>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</si>
  <si>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</si>
  <si>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</si>
  <si>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</si>
  <si>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</si>
  <si>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</si>
  <si>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</si>
  <si>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</si>
  <si>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</si>
  <si>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</si>
  <si>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</si>
  <si>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</si>
  <si>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</si>
  <si>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</si>
  <si>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</si>
  <si>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</si>
  <si>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</si>
  <si>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</si>
  <si>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</si>
  <si>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</si>
  <si>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</si>
  <si>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</si>
  <si>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</si>
  <si>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</si>
  <si>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</si>
  <si>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</si>
  <si>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</si>
  <si>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</si>
  <si>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</si>
  <si>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</si>
  <si>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</si>
  <si>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</si>
  <si>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</si>
  <si>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</si>
  <si>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</si>
  <si>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</si>
  <si>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</si>
  <si>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</si>
  <si>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</si>
  <si>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</si>
  <si>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</si>
  <si>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</si>
  <si>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</si>
  <si>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</si>
  <si>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</si>
  <si>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</si>
  <si>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</si>
  <si>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</si>
  <si>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</si>
  <si>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</si>
  <si>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</si>
  <si>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</si>
  <si>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</si>
  <si>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</si>
  <si>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</si>
  <si>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</si>
  <si>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</si>
  <si>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</si>
  <si>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</si>
  <si>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</si>
  <si>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</si>
  <si>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</si>
  <si>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</si>
  <si>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</si>
  <si>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</si>
  <si>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</si>
  <si>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</si>
  <si>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</si>
  <si>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</si>
  <si>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</si>
  <si>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</si>
  <si>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</si>
  <si>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</si>
  <si>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</si>
  <si>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</si>
  <si>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</si>
  <si>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</si>
  <si>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</si>
  <si>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</si>
  <si>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</si>
  <si>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</si>
  <si>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</si>
  <si>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</si>
  <si>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</si>
  <si>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</si>
  <si>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</si>
  <si>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</si>
  <si>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</si>
  <si>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</si>
  <si>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</si>
  <si>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</si>
  <si>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</si>
  <si>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</si>
  <si>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</si>
  <si>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</si>
  <si>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</si>
  <si>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</si>
  <si>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</si>
  <si>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</si>
  <si>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</si>
  <si>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</si>
  <si>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</si>
  <si>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</si>
  <si>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</si>
  <si>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</si>
  <si>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</si>
  <si>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</si>
  <si>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</si>
  <si>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</si>
  <si>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</si>
  <si>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</si>
  <si>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</si>
  <si>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</si>
  <si>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</si>
  <si>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</si>
  <si>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</si>
  <si>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</si>
  <si>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</si>
  <si>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</si>
  <si>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</si>
  <si>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</si>
  <si>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</si>
  <si>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</si>
  <si>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</si>
  <si>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</si>
  <si>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</si>
  <si>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</si>
  <si>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</si>
  <si>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</si>
  <si>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</si>
  <si>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</si>
  <si>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</si>
  <si>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</si>
  <si>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</si>
  <si>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</si>
  <si>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</si>
  <si>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</si>
  <si>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</si>
  <si>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</si>
  <si>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</si>
  <si>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</si>
  <si>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</si>
  <si>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</si>
  <si>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</si>
  <si>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</si>
  <si>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</si>
  <si>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</si>
  <si>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</si>
  <si>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</si>
  <si>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</si>
  <si>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</si>
  <si>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</si>
  <si>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</si>
  <si>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</si>
  <si>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</si>
  <si>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</si>
  <si>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</si>
  <si>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</si>
  <si>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</si>
  <si>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</si>
  <si>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</si>
  <si>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</si>
  <si>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</si>
  <si>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</si>
  <si>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</si>
  <si>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</si>
  <si>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</si>
  <si>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</si>
  <si>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</si>
  <si>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</si>
  <si>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</si>
  <si>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</si>
  <si>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</si>
  <si>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</si>
  <si>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</si>
  <si>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</si>
  <si>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</si>
  <si>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</si>
  <si>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</si>
  <si>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</si>
  <si>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</si>
  <si>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</si>
  <si>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</si>
  <si>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</si>
  <si>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</si>
  <si>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</si>
  <si>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</si>
  <si>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</si>
  <si>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</si>
  <si>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</si>
  <si>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</si>
  <si>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</si>
  <si>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</si>
  <si>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</si>
  <si>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</si>
  <si>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</si>
  <si>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</si>
  <si>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</si>
  <si>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</si>
  <si>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</si>
  <si>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</si>
  <si>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</si>
  <si>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</si>
  <si>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</si>
  <si>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</si>
  <si>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</si>
  <si>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</si>
  <si>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</si>
  <si>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</si>
  <si>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</si>
  <si>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</si>
  <si>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</si>
  <si>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</si>
  <si>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</si>
  <si>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</si>
  <si>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</si>
  <si>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</si>
  <si>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</si>
  <si>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</si>
  <si>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</si>
  <si>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</si>
  <si>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</si>
  <si>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</si>
  <si>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</si>
  <si>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</si>
  <si>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</si>
  <si>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</si>
  <si>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</si>
  <si>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</si>
  <si>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</si>
  <si>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</si>
  <si>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</si>
  <si>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</si>
  <si>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</si>
  <si>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</si>
  <si>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</si>
  <si>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</si>
  <si>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</si>
  <si>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</si>
  <si>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</si>
  <si>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</si>
  <si>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</si>
  <si>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</si>
  <si>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</si>
  <si>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</si>
  <si>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</si>
  <si>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</si>
  <si>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</si>
  <si>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</si>
  <si>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</si>
  <si>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</si>
  <si>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</si>
  <si>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</si>
  <si>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</si>
  <si>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</si>
  <si>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</si>
  <si>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</si>
  <si>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</si>
  <si>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</si>
  <si>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</si>
  <si>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</si>
  <si>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</si>
  <si>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</si>
  <si>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</si>
  <si>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</si>
  <si>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</si>
  <si>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</si>
  <si>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</si>
  <si>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</si>
  <si>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</si>
  <si>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</si>
  <si>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</si>
  <si>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</si>
  <si>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</si>
  <si>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</si>
  <si>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</si>
  <si>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</si>
  <si>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</si>
  <si>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</si>
  <si>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</si>
  <si>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</si>
  <si>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</si>
  <si>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</si>
  <si>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</si>
  <si>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</si>
  <si>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</si>
  <si>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</si>
  <si>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</si>
  <si>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</si>
  <si>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</si>
  <si>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</si>
  <si>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</si>
  <si>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</si>
  <si>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</si>
  <si>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</si>
  <si>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</si>
  <si>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</si>
  <si>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</si>
  <si>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</si>
  <si>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</si>
  <si>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</si>
  <si>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</si>
  <si>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</si>
  <si>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</si>
  <si>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</si>
  <si>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</si>
  <si>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</si>
  <si>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</si>
  <si>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</si>
  <si>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</si>
  <si>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</si>
  <si>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</si>
  <si>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</si>
  <si>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</si>
  <si>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</si>
  <si>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</si>
  <si>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</si>
  <si>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</si>
  <si>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</si>
  <si>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</si>
  <si>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</si>
  <si>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</si>
  <si>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</si>
  <si>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</si>
  <si>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</si>
  <si>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</si>
  <si>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</si>
  <si>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</si>
  <si>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</si>
  <si>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</si>
  <si>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</si>
  <si>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</si>
  <si>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</si>
  <si>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</si>
  <si>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</si>
  <si>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</si>
  <si>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</si>
  <si>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</si>
  <si>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</si>
  <si>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</si>
  <si>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</si>
  <si>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</si>
  <si>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</si>
  <si>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</si>
  <si>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</si>
  <si>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</si>
  <si>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</si>
  <si>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</si>
  <si>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</si>
  <si>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</si>
  <si>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</si>
  <si>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</si>
  <si>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</si>
  <si>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</si>
  <si>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</si>
  <si>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</si>
  <si>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</si>
  <si>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</si>
  <si>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</si>
  <si>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</si>
  <si>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</si>
  <si>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</si>
  <si>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</si>
  <si>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</si>
  <si>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</si>
  <si>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</si>
  <si>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</si>
  <si>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</si>
  <si>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</si>
  <si>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</si>
  <si>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</si>
  <si>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</si>
  <si>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</si>
  <si>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</si>
  <si>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</si>
  <si>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</si>
  <si>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</si>
  <si>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</si>
  <si>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</si>
  <si>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</si>
  <si>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</si>
  <si>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</si>
  <si>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</si>
  <si>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</si>
  <si>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</si>
  <si>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</si>
  <si>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</si>
  <si>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</si>
  <si>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</si>
  <si>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</si>
  <si>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</si>
  <si>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</si>
  <si>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</si>
  <si>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</si>
  <si>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</si>
  <si>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</si>
  <si>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</si>
  <si>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</si>
  <si>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</si>
  <si>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</si>
  <si>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</si>
  <si>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</si>
  <si>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</si>
  <si>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</si>
  <si>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</si>
  <si>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</si>
  <si>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</si>
  <si>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</si>
  <si>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</si>
  <si>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</si>
  <si>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</si>
  <si>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</si>
  <si>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</si>
  <si>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</si>
  <si>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</si>
  <si>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</si>
  <si>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</si>
  <si>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</si>
  <si>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</si>
  <si>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</si>
  <si>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</si>
  <si>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</si>
  <si>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</si>
  <si>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</si>
  <si>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</si>
  <si>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</si>
  <si>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</si>
  <si>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</si>
  <si>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</si>
  <si>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</si>
  <si>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</si>
  <si>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</si>
  <si>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</si>
  <si>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</si>
  <si>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</si>
  <si>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</si>
  <si>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</si>
  <si>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</si>
  <si>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</si>
  <si>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</si>
  <si>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</si>
  <si>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</si>
  <si>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</si>
  <si>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</si>
  <si>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</si>
  <si>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</si>
  <si>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</si>
  <si>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</si>
  <si>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</si>
  <si>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</si>
  <si>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</si>
  <si>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</si>
  <si>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</si>
  <si>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</si>
  <si>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</si>
  <si>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</si>
  <si>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</si>
  <si>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</si>
  <si>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</si>
  <si>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</si>
  <si>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</si>
  <si>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</si>
  <si>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</si>
  <si>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</si>
  <si>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</si>
  <si>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</si>
  <si>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</si>
  <si>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</si>
  <si>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</si>
  <si>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</si>
  <si>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</si>
  <si>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</si>
  <si>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</si>
  <si>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</si>
  <si>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</si>
  <si>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</si>
  <si>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</si>
  <si>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</si>
  <si>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</si>
  <si>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</si>
  <si>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</si>
  <si>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</si>
  <si>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</si>
  <si>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</si>
  <si>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</si>
  <si>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</si>
  <si>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</si>
  <si>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</si>
  <si>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</si>
  <si>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</si>
  <si>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</si>
  <si>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</si>
  <si>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</si>
  <si>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</si>
  <si>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</si>
  <si>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</si>
  <si>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</si>
  <si>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</si>
  <si>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</si>
  <si>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</si>
  <si>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</si>
  <si>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</si>
  <si>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</si>
  <si>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</si>
  <si>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</si>
  <si>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</si>
  <si>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</si>
  <si>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</si>
  <si>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</si>
  <si>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</si>
  <si>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</si>
  <si>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</si>
  <si>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</si>
  <si>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</si>
  <si>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</si>
  <si>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</si>
  <si>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</si>
  <si>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</si>
  <si>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</si>
  <si>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</si>
  <si>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</si>
  <si>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</si>
  <si>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</si>
  <si>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</si>
  <si>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</si>
  <si>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</si>
  <si>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</si>
  <si>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</si>
  <si>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</si>
  <si>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</si>
  <si>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</si>
  <si>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</si>
  <si>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</si>
  <si>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</si>
  <si>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</si>
  <si>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</si>
  <si>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</si>
  <si>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</si>
  <si>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</si>
  <si>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</si>
  <si>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</si>
  <si>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</si>
  <si>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</si>
  <si>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</si>
  <si>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</si>
  <si>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</si>
  <si>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</si>
  <si>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</si>
  <si>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</si>
  <si>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</si>
  <si>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</si>
  <si>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</si>
  <si>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</si>
  <si>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</si>
  <si>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</si>
  <si>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</si>
  <si>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</si>
  <si>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</si>
  <si>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</si>
  <si>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</si>
  <si>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</si>
  <si>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</si>
  <si>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</si>
  <si>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</si>
  <si>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</si>
  <si>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</si>
  <si>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</si>
  <si>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</si>
  <si>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</si>
  <si>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</si>
  <si>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</si>
  <si>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</si>
  <si>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</si>
  <si>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</si>
  <si>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</si>
  <si>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</si>
  <si>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</si>
  <si>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</si>
  <si>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</si>
  <si>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</si>
  <si>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</si>
  <si>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</si>
  <si>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</si>
  <si>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</si>
  <si>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</si>
  <si>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</si>
  <si>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</si>
  <si>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</si>
  <si>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</si>
  <si>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</si>
  <si>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</si>
  <si>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</si>
  <si>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</si>
  <si>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</si>
  <si>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</si>
  <si>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</si>
  <si>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</si>
  <si>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</si>
  <si>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</si>
  <si>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</si>
  <si>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</si>
  <si>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</si>
  <si>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</si>
  <si>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</si>
  <si>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</si>
  <si>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</si>
  <si>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</si>
  <si>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</si>
  <si>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</si>
  <si>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</si>
  <si>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</si>
  <si>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</si>
  <si>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</si>
  <si>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</si>
  <si>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</si>
  <si>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</si>
  <si>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</si>
  <si>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</si>
  <si>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</si>
  <si>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</si>
  <si>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</si>
  <si>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</si>
  <si>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</si>
  <si>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</si>
  <si>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</si>
  <si>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</si>
  <si>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</si>
  <si>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</si>
  <si>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</si>
  <si>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</si>
  <si>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</si>
  <si>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</si>
  <si>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</si>
  <si>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</si>
  <si>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</si>
  <si>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</si>
  <si>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</si>
  <si>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</si>
  <si>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</si>
  <si>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</si>
  <si>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</si>
  <si>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</si>
  <si>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</si>
  <si>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</si>
  <si>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</si>
  <si>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</si>
  <si>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</si>
  <si>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</si>
  <si>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</si>
  <si>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</si>
  <si>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</si>
  <si>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</si>
  <si>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</si>
  <si>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</si>
  <si>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</si>
  <si>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</si>
  <si>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</si>
  <si>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</si>
  <si>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</si>
  <si>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</si>
  <si>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</si>
  <si>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</si>
  <si>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</si>
  <si>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</si>
  <si>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</si>
  <si>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</si>
  <si>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</si>
  <si>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</si>
  <si>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</si>
  <si>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</si>
  <si>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</si>
  <si>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</si>
  <si>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</si>
  <si>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</si>
  <si>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</si>
  <si>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</si>
  <si>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</si>
  <si>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</si>
  <si>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</si>
  <si>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</si>
  <si>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</si>
  <si>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</si>
  <si>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</si>
  <si>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</si>
  <si>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</si>
  <si>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</si>
  <si>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</si>
  <si>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</si>
  <si>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</si>
  <si>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</si>
  <si>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</si>
  <si>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</si>
  <si>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</si>
  <si>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</si>
  <si>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</si>
  <si>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</si>
  <si>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</si>
  <si>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</si>
  <si>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</si>
  <si>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</si>
  <si>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</si>
  <si>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</si>
  <si>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</si>
  <si>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</si>
  <si>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</si>
  <si>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</si>
  <si>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</si>
  <si>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</si>
  <si>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</si>
  <si>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</si>
  <si>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</si>
  <si>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</si>
  <si>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</si>
  <si>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</si>
  <si>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</si>
  <si>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</si>
  <si>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</si>
  <si>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</si>
  <si>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</si>
  <si>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</si>
  <si>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</si>
  <si>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</si>
  <si>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</si>
  <si>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</si>
  <si>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</si>
  <si>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</si>
  <si>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</si>
  <si>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</si>
  <si>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</si>
  <si>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</si>
  <si>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</si>
  <si>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</si>
  <si>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</si>
  <si>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</si>
  <si>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</si>
  <si>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</si>
  <si>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</si>
  <si>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</si>
  <si>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</si>
  <si>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</si>
  <si>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</si>
  <si>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</si>
  <si>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</si>
  <si>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</si>
  <si>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</si>
  <si>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</si>
  <si>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</si>
  <si>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</si>
  <si>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</si>
  <si>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</si>
  <si>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</si>
  <si>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</si>
  <si>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</si>
  <si>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</si>
  <si>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</si>
  <si>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</si>
  <si>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</si>
  <si>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</si>
  <si>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</si>
  <si>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</si>
  <si>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</si>
  <si>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</si>
  <si>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</si>
  <si>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</si>
  <si>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</si>
  <si>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</si>
  <si>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</si>
  <si>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</si>
  <si>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</si>
  <si>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</si>
  <si>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</si>
  <si>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</si>
  <si>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</si>
  <si>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</si>
  <si>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</si>
  <si>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</si>
  <si>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</si>
  <si>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</si>
  <si>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</si>
  <si>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</si>
  <si>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</si>
  <si>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</si>
  <si>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</si>
  <si>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</si>
  <si>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</si>
  <si>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</si>
  <si>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</si>
  <si>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</si>
  <si>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</si>
  <si>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</si>
  <si>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</si>
  <si>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</si>
  <si>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</si>
  <si>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</si>
  <si>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</si>
  <si>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</si>
  <si>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</si>
  <si>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</si>
  <si>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</si>
  <si>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</si>
  <si>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</si>
  <si>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</si>
  <si>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</si>
  <si>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</si>
  <si>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</si>
  <si>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</si>
  <si>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</si>
  <si>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</si>
  <si>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</si>
  <si>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</si>
  <si>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</si>
  <si>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</si>
  <si>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</si>
  <si>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</si>
  <si>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</si>
  <si>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</si>
  <si>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</si>
  <si>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</si>
  <si>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</si>
  <si>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</si>
  <si>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</si>
  <si>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</si>
  <si>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</si>
  <si>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</si>
  <si>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</si>
  <si>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</si>
  <si>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</si>
  <si>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</si>
  <si>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</si>
  <si>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</si>
  <si>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</si>
  <si>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</si>
  <si>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</si>
  <si>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</si>
  <si>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</si>
  <si>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</si>
  <si>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</si>
  <si>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</si>
  <si>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</si>
  <si>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</si>
  <si>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</si>
  <si>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</si>
  <si>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</si>
  <si>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</si>
  <si>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</si>
  <si>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</si>
  <si>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</si>
  <si>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</si>
  <si>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</si>
  <si>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</si>
  <si>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</si>
  <si>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</si>
  <si>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</si>
  <si>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</si>
  <si>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</si>
  <si>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</si>
  <si>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</si>
  <si>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</si>
  <si>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</si>
  <si>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</si>
  <si>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</si>
  <si>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</si>
  <si>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</si>
  <si>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</si>
  <si>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</si>
  <si>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</si>
  <si>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</si>
  <si>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</si>
  <si>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</si>
  <si>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</si>
  <si>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</si>
  <si>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</si>
  <si>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</si>
  <si>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</si>
  <si>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</si>
  <si>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</si>
  <si>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</si>
  <si>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</si>
  <si>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</si>
  <si>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</si>
  <si>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</si>
  <si>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</si>
  <si>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</si>
  <si>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</si>
  <si>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</si>
  <si>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</si>
  <si>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</si>
  <si>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</si>
  <si>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</si>
  <si>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</si>
  <si>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</si>
  <si>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</si>
  <si>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</si>
  <si>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</si>
  <si>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</si>
  <si>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</si>
  <si>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</si>
  <si>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</si>
  <si>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</si>
  <si>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</si>
  <si>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</si>
  <si>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</si>
  <si>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</si>
  <si>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</si>
  <si>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</si>
  <si>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</si>
  <si>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</si>
  <si>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</si>
  <si>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</si>
  <si>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</si>
  <si>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</si>
  <si>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</si>
  <si>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</si>
  <si>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</si>
  <si>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</si>
  <si>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</si>
  <si>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</si>
  <si>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</si>
  <si>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</si>
  <si>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</si>
  <si>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</si>
  <si>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</si>
  <si>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</si>
  <si>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</si>
  <si>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</si>
  <si>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</si>
  <si>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</si>
  <si>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</si>
  <si>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</si>
  <si>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</si>
  <si>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</si>
  <si>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</si>
  <si>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</si>
  <si>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</si>
  <si>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</si>
  <si>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</si>
  <si>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</si>
  <si>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</si>
  <si>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</si>
  <si>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</si>
  <si>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</si>
  <si>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</si>
  <si>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</si>
  <si>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</si>
  <si>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</si>
  <si>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</si>
  <si>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</si>
  <si>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</si>
  <si>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</si>
  <si>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</si>
  <si>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</si>
  <si>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</si>
  <si>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</si>
  <si>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</si>
  <si>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</si>
  <si>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</si>
  <si>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</si>
  <si>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</si>
  <si>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</si>
  <si>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</si>
  <si>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</si>
  <si>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</si>
  <si>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</si>
  <si>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</si>
  <si>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</si>
  <si>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</si>
  <si>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</si>
  <si>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</si>
  <si>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</si>
  <si>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</si>
  <si>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</si>
  <si>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</si>
  <si>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</si>
  <si>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</si>
  <si>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</si>
  <si>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</si>
  <si>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</si>
  <si>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</si>
  <si>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</si>
  <si>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</si>
  <si>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</si>
  <si>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</si>
  <si>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</si>
  <si>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</si>
  <si>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</si>
  <si>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</si>
  <si>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</si>
  <si>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</si>
  <si>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</si>
  <si>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</si>
  <si>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</si>
  <si>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</si>
  <si>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</si>
  <si>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</si>
  <si>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</si>
  <si>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</si>
  <si>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</si>
  <si>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</si>
  <si>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</si>
  <si>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</si>
  <si>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</si>
  <si>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</si>
  <si>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</si>
  <si>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</si>
  <si>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</si>
  <si>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</si>
  <si>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</si>
  <si>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</si>
  <si>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</si>
  <si>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</si>
  <si>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</si>
  <si>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</si>
  <si>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</si>
  <si>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</si>
  <si>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</si>
  <si>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</si>
  <si>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</si>
  <si>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</si>
  <si>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</si>
  <si>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</si>
  <si>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</si>
  <si>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</si>
  <si>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</si>
  <si>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</si>
  <si>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</si>
  <si>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</si>
  <si>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</si>
  <si>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</si>
  <si>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</si>
  <si>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</si>
  <si>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</si>
  <si>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</si>
  <si>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</si>
  <si>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</si>
  <si>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</si>
  <si>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</si>
  <si>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</si>
  <si>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</si>
  <si>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</si>
  <si>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</si>
  <si>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</si>
  <si>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</si>
  <si>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</si>
  <si>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</si>
  <si>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</si>
  <si>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</si>
  <si>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</si>
  <si>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</si>
  <si>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</si>
  <si>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</si>
  <si>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</si>
  <si>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</si>
  <si>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</si>
  <si>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</si>
  <si>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</si>
  <si>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</si>
  <si>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</si>
  <si>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</si>
  <si>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</si>
  <si>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</si>
  <si>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</si>
  <si>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</si>
  <si>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</si>
  <si>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</si>
  <si>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</si>
  <si>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</si>
  <si>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</si>
  <si>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</si>
  <si>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</si>
  <si>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</si>
  <si>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</si>
  <si>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</si>
  <si>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</si>
  <si>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</si>
  <si>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</si>
  <si>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</si>
  <si>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</si>
  <si>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</si>
  <si>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</si>
  <si>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</si>
  <si>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</si>
  <si>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</si>
  <si>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</si>
  <si>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</si>
  <si>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</si>
  <si>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</si>
  <si>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</si>
  <si>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</si>
  <si>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</si>
  <si>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</si>
  <si>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</si>
  <si>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</si>
  <si>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</si>
  <si>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</si>
  <si>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</si>
  <si>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</si>
  <si>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</si>
  <si>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</si>
  <si>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</si>
  <si>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</si>
  <si>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</si>
  <si>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</si>
  <si>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</si>
  <si>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</si>
  <si>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</si>
  <si>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</si>
  <si>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</si>
  <si>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</si>
  <si>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</si>
  <si>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</si>
  <si>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</si>
  <si>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</si>
  <si>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</si>
  <si>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</si>
  <si>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</si>
  <si>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</si>
  <si>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</si>
  <si>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</si>
  <si>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</si>
  <si>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</si>
  <si>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</si>
  <si>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</si>
  <si>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</si>
  <si>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</si>
  <si>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</si>
  <si>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</si>
  <si>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</si>
  <si>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</si>
  <si>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</si>
  <si>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</si>
  <si>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</si>
  <si>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</si>
  <si>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</si>
  <si>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</si>
  <si>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</si>
  <si>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</si>
  <si>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</si>
  <si>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</si>
  <si>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</si>
  <si>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</si>
  <si>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</si>
  <si>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</si>
  <si>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</si>
  <si>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</si>
  <si>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</si>
  <si>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</si>
  <si>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</si>
  <si>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</si>
  <si>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</si>
  <si>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</si>
  <si>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</si>
  <si>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</si>
  <si>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</si>
  <si>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</si>
  <si>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</si>
  <si>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</si>
  <si>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</si>
  <si>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</si>
  <si>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</si>
  <si>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</si>
  <si>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</si>
  <si>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</si>
  <si>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</si>
  <si>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</si>
  <si>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</si>
  <si>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</si>
  <si>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</si>
  <si>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</si>
  <si>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</si>
  <si>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</si>
  <si>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</si>
  <si>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</si>
  <si>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</si>
  <si>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</si>
  <si>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</si>
  <si>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</si>
  <si>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</si>
  <si>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</si>
  <si>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</si>
  <si>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</si>
  <si>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</si>
  <si>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</si>
  <si>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</si>
  <si>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</si>
  <si>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</si>
  <si>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</si>
  <si>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</si>
  <si>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</si>
  <si>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</si>
  <si>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</si>
  <si>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</si>
  <si>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</si>
  <si>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</si>
  <si>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</si>
  <si>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</si>
  <si>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</si>
  <si>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</si>
  <si>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</si>
  <si>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</si>
  <si>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</si>
  <si>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</si>
  <si>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</si>
  <si>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</si>
  <si>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</si>
  <si>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</si>
  <si>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</si>
  <si>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</si>
  <si>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</si>
  <si>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</si>
  <si>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</si>
  <si>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</si>
  <si>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</si>
  <si>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</si>
  <si>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</si>
  <si>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</si>
  <si>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</si>
  <si>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</si>
  <si>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</si>
  <si>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</si>
  <si>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</si>
  <si>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</si>
  <si>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</si>
  <si>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</si>
  <si>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</si>
  <si>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</si>
  <si>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</si>
  <si>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</si>
  <si>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</si>
  <si>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</si>
  <si>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</si>
  <si>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</si>
  <si>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</si>
  <si>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</si>
  <si>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</si>
  <si>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</si>
  <si>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</si>
  <si>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</si>
  <si>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</si>
  <si>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</si>
  <si>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</si>
  <si>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</si>
  <si>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</si>
  <si>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</si>
  <si>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</si>
  <si>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</si>
  <si>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</si>
  <si>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</si>
  <si>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</si>
  <si>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</si>
  <si>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</si>
  <si>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</si>
  <si>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</si>
  <si>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</si>
  <si>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</si>
  <si>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</si>
  <si>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</si>
  <si>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</si>
  <si>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</si>
  <si>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</si>
  <si>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</si>
  <si>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</si>
  <si>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</si>
  <si>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</si>
  <si>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</si>
  <si>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</si>
  <si>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</si>
  <si>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</si>
  <si>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</si>
  <si>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</si>
  <si>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</si>
  <si>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</si>
  <si>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</si>
  <si>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</si>
  <si>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</si>
  <si>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</si>
  <si>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</si>
  <si>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</si>
  <si>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</si>
  <si>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</si>
  <si>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</si>
  <si>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</si>
  <si>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</si>
  <si>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</si>
  <si>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</si>
  <si>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</si>
  <si>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</si>
  <si>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</si>
  <si>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</si>
  <si>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</si>
  <si>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</si>
  <si>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</si>
  <si>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</si>
  <si>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</si>
  <si>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</si>
  <si>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</si>
  <si>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</si>
  <si>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</si>
  <si>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</si>
  <si>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</si>
  <si>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</si>
  <si>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</si>
  <si>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</si>
  <si>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</si>
  <si>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</si>
  <si>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</si>
  <si>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</si>
  <si>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</si>
  <si>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</si>
  <si>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</si>
  <si>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</si>
  <si>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</si>
  <si>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</si>
  <si>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</si>
  <si>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</si>
  <si>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</si>
  <si>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</si>
  <si>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</si>
  <si>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</si>
  <si>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</si>
  <si>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</si>
  <si>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</si>
  <si>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</si>
  <si>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</si>
  <si>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</si>
  <si>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</si>
  <si>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</si>
  <si>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</si>
  <si>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</si>
  <si>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</si>
  <si>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</si>
  <si>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</si>
  <si>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</si>
  <si>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</si>
  <si>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</si>
  <si>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</si>
  <si>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</si>
  <si>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</si>
  <si>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</si>
  <si>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</si>
  <si>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</si>
  <si>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</si>
  <si>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</si>
  <si>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</si>
  <si>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</si>
  <si>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</si>
  <si>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</si>
  <si>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</si>
  <si>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</si>
  <si>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</si>
  <si>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</si>
  <si>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</si>
  <si>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</si>
  <si>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</si>
  <si>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</si>
  <si>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</si>
  <si>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</si>
  <si>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</si>
  <si>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</si>
  <si>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</si>
  <si>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</si>
  <si>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</si>
  <si>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</si>
  <si>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</si>
  <si>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</si>
  <si>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</si>
  <si>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</si>
  <si>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</si>
  <si>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</si>
  <si>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</si>
  <si>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</si>
  <si>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</si>
  <si>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</si>
  <si>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</si>
  <si>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</si>
  <si>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</si>
  <si>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</si>
  <si>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</si>
  <si>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</si>
  <si>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</si>
  <si>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</si>
  <si>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</si>
  <si>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</si>
  <si>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</si>
  <si>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</si>
  <si>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</si>
  <si>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</si>
  <si>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</si>
  <si>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</si>
  <si>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</si>
  <si>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</si>
  <si>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</si>
  <si>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</si>
  <si>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</si>
  <si>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</si>
  <si>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</si>
  <si>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</si>
  <si>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</si>
  <si>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</si>
  <si>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</si>
  <si>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</si>
  <si>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</si>
  <si>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</si>
  <si>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</si>
  <si>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</si>
  <si>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</si>
  <si>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</si>
  <si>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</si>
  <si>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</si>
  <si>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</si>
  <si>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</si>
  <si>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</si>
  <si>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</si>
  <si>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</si>
  <si>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</si>
  <si>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</si>
  <si>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</si>
  <si>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</si>
  <si>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</si>
  <si>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</si>
  <si>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</si>
  <si>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</si>
  <si>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</si>
  <si>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</si>
  <si>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</si>
  <si>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</si>
  <si>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</si>
  <si>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</si>
  <si>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</si>
  <si>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</si>
  <si>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</si>
  <si>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</si>
  <si>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</si>
  <si>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</si>
  <si>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</si>
  <si>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</si>
  <si>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</si>
  <si>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</si>
  <si>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</si>
  <si>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</si>
  <si>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</si>
  <si>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</si>
  <si>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</si>
  <si>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</si>
  <si>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</si>
  <si>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</si>
  <si>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</si>
  <si>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</si>
  <si>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</si>
  <si>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</si>
  <si>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</si>
  <si>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</si>
  <si>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</si>
  <si>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</si>
  <si>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</si>
  <si>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</si>
  <si>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</si>
  <si>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</si>
  <si>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</si>
  <si>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</si>
  <si>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</si>
  <si>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</si>
  <si>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</si>
  <si>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</si>
  <si>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</si>
  <si>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</si>
  <si>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</si>
  <si>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</si>
  <si>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</si>
  <si>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</si>
  <si>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</si>
  <si>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</si>
  <si>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</si>
  <si>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</si>
  <si>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</si>
  <si>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</si>
  <si>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</si>
  <si>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</si>
  <si>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</si>
  <si>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</si>
  <si>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</si>
  <si>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</si>
  <si>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</si>
  <si>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</si>
  <si>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</si>
  <si>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</si>
  <si>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</si>
  <si>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</si>
  <si>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</si>
  <si>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</si>
  <si>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</si>
  <si>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</si>
  <si>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</si>
  <si>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</si>
  <si>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</si>
  <si>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</si>
  <si>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</si>
  <si>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</si>
  <si>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</si>
  <si>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</si>
  <si>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</si>
  <si>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</si>
  <si>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</si>
  <si>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</si>
  <si>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</si>
  <si>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</si>
  <si>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</si>
  <si>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</si>
  <si>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</si>
  <si>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</si>
  <si>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</si>
  <si>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</si>
  <si>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</si>
  <si>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</si>
  <si>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</si>
  <si>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</si>
  <si>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</si>
  <si>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</si>
  <si>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</si>
  <si>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</si>
  <si>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</si>
  <si>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</si>
  <si>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</si>
  <si>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</si>
  <si>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</si>
  <si>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</si>
  <si>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</si>
  <si>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</si>
  <si>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</si>
  <si>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</si>
  <si>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</si>
  <si>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</si>
  <si>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</si>
  <si>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</si>
  <si>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</si>
  <si>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</si>
  <si>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</si>
  <si>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</si>
  <si>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</si>
  <si>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</si>
  <si>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</si>
  <si>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</si>
  <si>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</si>
  <si>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</si>
  <si>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</si>
  <si>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</si>
  <si>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</si>
  <si>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</si>
  <si>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</si>
  <si>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</si>
  <si>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</si>
  <si>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</si>
  <si>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</si>
  <si>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</si>
  <si>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</si>
  <si>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</si>
  <si>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</si>
  <si>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</si>
  <si>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</si>
  <si>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</si>
  <si>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</si>
  <si>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</si>
  <si>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</si>
  <si>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</si>
  <si>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</si>
  <si>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</si>
  <si>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</si>
  <si>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</si>
  <si>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</si>
  <si>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</si>
  <si>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</si>
  <si>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</si>
  <si>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</si>
  <si>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</si>
  <si>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</si>
  <si>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</si>
  <si>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</si>
  <si>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</si>
  <si>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</si>
  <si>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</si>
  <si>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</si>
  <si>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</si>
  <si>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</si>
  <si>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</si>
  <si>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</si>
  <si>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</si>
  <si>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</si>
  <si>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</si>
  <si>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</si>
  <si>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</si>
  <si>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</si>
  <si>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</si>
  <si>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</si>
  <si>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</si>
  <si>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</si>
  <si>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</si>
  <si>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</si>
  <si>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</si>
  <si>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</si>
  <si>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</si>
  <si>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</si>
  <si>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</si>
  <si>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</si>
  <si>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</si>
  <si>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</si>
  <si>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</si>
  <si>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</si>
  <si>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</si>
  <si>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</si>
  <si>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</si>
  <si>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</si>
  <si>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</si>
  <si>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</si>
  <si>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</si>
  <si>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</si>
  <si>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</si>
  <si>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</si>
  <si>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</si>
  <si>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</si>
  <si>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</si>
  <si>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</si>
  <si>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</si>
  <si>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</si>
  <si>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</si>
  <si>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</si>
  <si>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</si>
  <si>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</si>
  <si>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</si>
  <si>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</si>
  <si>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</si>
  <si>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</si>
  <si>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</si>
  <si>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</si>
  <si>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</si>
  <si>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</si>
  <si>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</si>
  <si>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</si>
  <si>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</si>
  <si>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</si>
  <si>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</si>
  <si>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</si>
  <si>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</si>
  <si>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</si>
  <si>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</si>
  <si>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</si>
  <si>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</si>
  <si>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</si>
  <si>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</si>
  <si>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</si>
  <si>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</si>
  <si>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</si>
  <si>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</si>
  <si>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</si>
  <si>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</si>
  <si>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</si>
  <si>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</si>
  <si>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</si>
  <si>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</si>
  <si>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</si>
  <si>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</si>
  <si>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</si>
  <si>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</si>
  <si>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</si>
  <si>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</si>
  <si>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</si>
  <si>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</si>
  <si>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</si>
  <si>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</si>
  <si>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</si>
  <si>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</si>
  <si>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</si>
  <si>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</si>
  <si>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</si>
  <si>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</si>
  <si>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</si>
  <si>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</si>
  <si>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</si>
  <si>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</si>
  <si>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</si>
  <si>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</si>
  <si>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</si>
  <si>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</si>
  <si>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</si>
  <si>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</si>
  <si>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</si>
  <si>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</si>
  <si>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</si>
  <si>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</si>
  <si>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</si>
  <si>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</si>
  <si>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</si>
  <si>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</si>
  <si>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</si>
  <si>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</si>
  <si>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</si>
  <si>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</si>
  <si>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</si>
  <si>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</si>
  <si>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</si>
  <si>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</si>
  <si>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</si>
  <si>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</si>
  <si>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</si>
  <si>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</si>
  <si>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</si>
  <si>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</si>
  <si>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</si>
  <si>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</si>
  <si>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</si>
  <si>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</si>
  <si>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</si>
  <si>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</si>
  <si>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</si>
  <si>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</si>
  <si>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</si>
  <si>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</si>
  <si>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</si>
  <si>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</si>
  <si>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</si>
  <si>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</si>
  <si>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</si>
  <si>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</si>
  <si>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</si>
  <si>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</si>
  <si>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</si>
  <si>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</si>
  <si>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</si>
  <si>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</si>
  <si>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</si>
  <si>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</si>
  <si>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</si>
  <si>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</si>
  <si>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</si>
  <si>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</si>
  <si>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</si>
  <si>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</si>
  <si>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</si>
  <si>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</si>
  <si>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</si>
  <si>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</si>
  <si>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</si>
  <si>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</si>
  <si>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</si>
  <si>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</si>
  <si>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</si>
  <si>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</si>
  <si>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</si>
  <si>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</si>
  <si>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</si>
  <si>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</si>
  <si>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</si>
  <si>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</si>
  <si>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</si>
  <si>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</si>
  <si>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</si>
  <si>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</si>
  <si>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</si>
  <si>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</si>
  <si>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</si>
  <si>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</si>
  <si>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</si>
  <si>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</si>
  <si>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</si>
  <si>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</si>
  <si>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</si>
  <si>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</si>
  <si>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</si>
  <si>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</si>
  <si>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</si>
  <si>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</si>
  <si>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</si>
  <si>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</si>
  <si>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</si>
  <si>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</si>
  <si>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</si>
  <si>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</si>
  <si>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</si>
  <si>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</si>
  <si>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</si>
  <si>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</si>
  <si>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</si>
  <si>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</si>
  <si>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</si>
  <si>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</si>
  <si>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</si>
  <si>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</si>
  <si>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</si>
  <si>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</si>
  <si>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</si>
  <si>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</si>
  <si>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</si>
  <si>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</si>
  <si>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</si>
  <si>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</si>
  <si>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</si>
  <si>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</si>
  <si>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</si>
  <si>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</si>
  <si>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</si>
  <si>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</si>
  <si>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</si>
  <si>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</si>
  <si>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</si>
  <si>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</si>
  <si>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</si>
  <si>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</si>
  <si>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</si>
  <si>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</si>
  <si>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</si>
  <si>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</si>
  <si>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</si>
  <si>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</si>
  <si>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</si>
  <si>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</si>
  <si>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</si>
  <si>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</si>
  <si>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</si>
  <si>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</si>
  <si>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</si>
  <si>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</si>
  <si>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</si>
  <si>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</si>
  <si>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</si>
  <si>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</si>
  <si>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</si>
  <si>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</si>
  <si>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</si>
  <si>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</si>
  <si>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</si>
  <si>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</si>
  <si>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</si>
  <si>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</si>
  <si>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</si>
  <si>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</si>
  <si>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</si>
  <si>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</si>
  <si>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</si>
  <si>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</si>
  <si>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</si>
  <si>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</si>
  <si>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</si>
  <si>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</si>
  <si>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</si>
  <si>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</si>
  <si>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</si>
  <si>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</si>
  <si>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</si>
  <si>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</si>
  <si>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</si>
  <si>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</si>
  <si>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</si>
  <si>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</si>
  <si>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</si>
  <si>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</si>
  <si>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</si>
  <si>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</si>
  <si>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</si>
  <si>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</si>
  <si>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</si>
  <si>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</si>
  <si>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</si>
  <si>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</si>
  <si>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</si>
  <si>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</si>
  <si>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</si>
  <si>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</si>
  <si>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</si>
  <si>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</si>
  <si>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</si>
  <si>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</si>
  <si>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</si>
  <si>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</si>
  <si>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</si>
  <si>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</si>
  <si>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</si>
  <si>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</si>
  <si>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</si>
  <si>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</si>
  <si>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</si>
  <si>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</si>
  <si>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</si>
  <si>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</si>
  <si>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</si>
  <si>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</si>
  <si>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</si>
  <si>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</si>
  <si>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</si>
  <si>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</si>
  <si>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</si>
  <si>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</si>
  <si>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</si>
  <si>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</si>
  <si>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</si>
  <si>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</si>
  <si>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</si>
  <si>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</si>
  <si>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</si>
  <si>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</si>
  <si>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</si>
  <si>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</si>
  <si>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</si>
  <si>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</si>
  <si>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</si>
  <si>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</si>
  <si>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</si>
  <si>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</si>
  <si>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</si>
  <si>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</si>
  <si>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</si>
  <si>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</si>
  <si>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</si>
  <si>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</si>
  <si>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</si>
  <si>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</si>
  <si>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</si>
  <si>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</si>
  <si>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</si>
  <si>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</si>
  <si>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</si>
  <si>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</si>
  <si>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</si>
  <si>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</si>
  <si>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</si>
  <si>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</si>
  <si>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</si>
  <si>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</si>
  <si>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</si>
  <si>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</si>
  <si>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</si>
  <si>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</si>
  <si>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</si>
  <si>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</si>
  <si>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</si>
  <si>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</si>
  <si>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</si>
  <si>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</si>
  <si>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</si>
  <si>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</si>
  <si>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</si>
  <si>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</si>
  <si>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</si>
  <si>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</si>
  <si>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</si>
  <si>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</si>
  <si>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</si>
  <si>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</si>
  <si>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</si>
  <si>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</si>
  <si>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</si>
  <si>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</si>
  <si>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</si>
  <si>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</si>
  <si>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</si>
  <si>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</si>
  <si>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</si>
  <si>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</si>
  <si>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</si>
  <si>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</si>
  <si>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</si>
  <si>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</si>
  <si>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</si>
  <si>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</si>
  <si>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</si>
  <si>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</si>
  <si>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</si>
  <si>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</si>
  <si>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</si>
  <si>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</si>
  <si>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</si>
  <si>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</si>
  <si>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</si>
  <si>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</si>
  <si>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</si>
  <si>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</si>
  <si>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</si>
  <si>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</si>
  <si>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</si>
  <si>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</si>
  <si>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</si>
  <si>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</si>
  <si>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</si>
  <si>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</si>
  <si>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</si>
  <si>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</si>
  <si>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</si>
  <si>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</si>
  <si>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</si>
  <si>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</si>
  <si>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</si>
  <si>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</si>
  <si>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</si>
  <si>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</si>
  <si>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</si>
  <si>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</si>
  <si>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</si>
  <si>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</si>
  <si>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</si>
  <si>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</si>
  <si>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</si>
  <si>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</si>
  <si>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</si>
  <si>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</si>
  <si>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</si>
  <si>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</si>
  <si>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</si>
  <si>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</si>
  <si>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</si>
  <si>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</si>
  <si>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</si>
  <si>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</si>
  <si>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</si>
  <si>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</si>
  <si>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</si>
  <si>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</si>
  <si>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</si>
  <si>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</si>
  <si>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</si>
  <si>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</si>
  <si>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</si>
  <si>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</si>
  <si>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</si>
  <si>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</si>
  <si>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</si>
  <si>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</si>
  <si>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</si>
  <si>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</si>
  <si>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</si>
  <si>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</si>
  <si>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</si>
  <si>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</si>
  <si>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</si>
  <si>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</si>
  <si>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</si>
  <si>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</si>
  <si>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</si>
  <si>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</si>
  <si>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</si>
  <si>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</si>
  <si>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</si>
  <si>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</si>
  <si>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</si>
  <si>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</si>
  <si>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</si>
  <si>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</si>
  <si>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</si>
  <si>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</si>
  <si>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</si>
  <si>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</si>
  <si>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</si>
  <si>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</si>
  <si>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</si>
  <si>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</si>
  <si>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</si>
  <si>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</si>
  <si>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</si>
  <si>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</si>
  <si>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</si>
  <si>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</si>
  <si>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</si>
  <si>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</si>
  <si>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</si>
  <si>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</si>
  <si>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</si>
  <si>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</si>
  <si>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</si>
  <si>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</si>
  <si>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</si>
  <si>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</si>
  <si>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</si>
  <si>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</si>
  <si>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</si>
  <si>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</si>
  <si>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</si>
  <si>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</si>
  <si>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</si>
  <si>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</si>
  <si>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</si>
  <si>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</si>
  <si>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</si>
  <si>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</si>
  <si>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</si>
  <si>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</si>
  <si>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</si>
  <si>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</si>
  <si>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</si>
  <si>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</si>
  <si>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</si>
  <si>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</si>
  <si>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</si>
  <si>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</si>
  <si>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</si>
  <si>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</si>
  <si>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</si>
  <si>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</si>
  <si>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</si>
  <si>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</si>
  <si>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</si>
  <si>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</si>
  <si>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</si>
  <si>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</si>
  <si>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</si>
  <si>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</si>
  <si>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</si>
  <si>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</si>
  <si>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</si>
  <si>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</si>
  <si>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</si>
  <si>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</si>
  <si>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</si>
  <si>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</si>
  <si>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</si>
  <si>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</si>
  <si>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</si>
  <si>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</si>
  <si>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</si>
  <si>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</si>
  <si>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</si>
  <si>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</si>
  <si>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</si>
  <si>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</si>
  <si>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</si>
  <si>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</si>
  <si>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</si>
  <si>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</si>
  <si>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</si>
  <si>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</si>
  <si>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</si>
  <si>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</si>
  <si>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</si>
  <si>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</si>
  <si>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</si>
  <si>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</si>
  <si>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</si>
  <si>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</si>
  <si>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</si>
  <si>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</si>
  <si>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</si>
  <si>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</si>
  <si>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</si>
  <si>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</si>
  <si>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</si>
  <si>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</si>
  <si>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</si>
  <si>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</si>
  <si>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</si>
  <si>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</si>
  <si>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</si>
  <si>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</si>
  <si>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</si>
  <si>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</si>
  <si>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</si>
  <si>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</si>
  <si>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</si>
  <si>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</si>
  <si>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</si>
  <si>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</si>
  <si>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</si>
  <si>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</si>
  <si>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</si>
  <si>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</si>
  <si>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</si>
  <si>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</si>
  <si>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</si>
  <si>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</si>
  <si>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</si>
  <si>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</si>
  <si>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</si>
  <si>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</si>
  <si>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</si>
  <si>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</si>
  <si>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</si>
  <si>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</si>
  <si>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</si>
  <si>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</si>
  <si>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</si>
  <si>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</si>
  <si>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</si>
  <si>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</si>
  <si>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</si>
  <si>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</si>
  <si>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</si>
  <si>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</si>
  <si>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</si>
  <si>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</si>
  <si>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</si>
  <si>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</si>
  <si>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</si>
  <si>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</si>
  <si>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</si>
  <si>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</si>
  <si>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</si>
  <si>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</si>
  <si>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</si>
  <si>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</si>
  <si>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</si>
  <si>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</si>
  <si>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</si>
  <si>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</si>
  <si>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</si>
  <si>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</si>
  <si>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</si>
  <si>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</si>
  <si>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</si>
  <si>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</si>
  <si>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</si>
  <si>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</si>
  <si>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</si>
  <si>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</si>
  <si>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</si>
  <si>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</si>
  <si>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</si>
  <si>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</si>
  <si>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</si>
  <si>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</si>
  <si>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</si>
  <si>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</si>
  <si>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</si>
  <si>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</si>
  <si>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</si>
  <si>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</si>
  <si>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</si>
  <si>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</si>
  <si>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</si>
  <si>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</si>
  <si>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</si>
  <si>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</si>
  <si>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</si>
  <si>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</si>
  <si>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</si>
  <si>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</si>
  <si>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</si>
  <si>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</si>
  <si>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</si>
  <si>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</si>
  <si>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</si>
  <si>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</si>
  <si>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</si>
  <si>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</si>
  <si>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</si>
  <si>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</si>
  <si>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</si>
  <si>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</si>
  <si>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</si>
  <si>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</si>
  <si>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</si>
  <si>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</si>
  <si>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</si>
  <si>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</si>
  <si>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</si>
  <si>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</si>
  <si>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</si>
  <si>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</si>
  <si>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</si>
  <si>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</si>
  <si>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</si>
  <si>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</si>
  <si>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</si>
  <si>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</si>
  <si>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</si>
  <si>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</si>
  <si>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</si>
  <si>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</si>
  <si>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</si>
  <si>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</si>
  <si>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</si>
  <si>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</si>
  <si>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</si>
  <si>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</si>
  <si>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</si>
  <si>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</si>
  <si>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</si>
  <si>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</si>
  <si>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</si>
  <si>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</si>
  <si>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</si>
  <si>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</si>
  <si>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</si>
  <si>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</si>
  <si>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</si>
  <si>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</si>
  <si>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</si>
  <si>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</si>
  <si>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</si>
  <si>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</si>
  <si>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</si>
  <si>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</si>
  <si>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</si>
  <si>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</si>
  <si>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</si>
  <si>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</si>
  <si>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</si>
  <si>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</si>
  <si>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</si>
  <si>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</si>
  <si>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</si>
  <si>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</si>
  <si>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</si>
  <si>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</si>
  <si>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</si>
  <si>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</si>
  <si>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</si>
  <si>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</si>
  <si>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</si>
  <si>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</si>
  <si>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</si>
  <si>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</si>
  <si>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</si>
  <si>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</si>
  <si>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</si>
  <si>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</si>
  <si>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</si>
  <si>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</si>
  <si>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</si>
  <si>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</si>
  <si>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</si>
  <si>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</si>
  <si>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</si>
  <si>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</si>
  <si>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</si>
  <si>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</si>
  <si>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</si>
  <si>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</si>
  <si>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</si>
  <si>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</si>
  <si>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</si>
  <si>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</si>
  <si>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</si>
  <si>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</si>
  <si>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</si>
  <si>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</si>
  <si>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</si>
  <si>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</si>
  <si>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</si>
  <si>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</si>
  <si>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</si>
  <si>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</si>
  <si>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</si>
  <si>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</si>
  <si>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</si>
  <si>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</si>
  <si>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</si>
  <si>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</si>
  <si>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</si>
  <si>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</si>
  <si>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</si>
  <si>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</si>
  <si>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</si>
  <si>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</si>
  <si>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</si>
  <si>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</si>
  <si>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</si>
  <si>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</si>
  <si>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</si>
  <si>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</si>
  <si>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</si>
  <si>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</si>
  <si>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</si>
  <si>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</si>
  <si>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</si>
  <si>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</si>
  <si>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</si>
  <si>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</si>
  <si>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</si>
  <si>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</si>
  <si>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</si>
  <si>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</si>
  <si>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</si>
  <si>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</si>
  <si>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</si>
  <si>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</si>
  <si>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</si>
  <si>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</si>
  <si>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</si>
  <si>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</si>
  <si>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</si>
  <si>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</si>
  <si>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</si>
  <si>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</si>
  <si>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</si>
  <si>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</si>
  <si>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</si>
  <si>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</si>
  <si>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</si>
  <si>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</si>
  <si>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</si>
  <si>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</si>
  <si>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</si>
  <si>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</si>
  <si>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</si>
  <si>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</si>
  <si>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</si>
  <si>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</si>
  <si>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</si>
  <si>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</si>
  <si>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</si>
  <si>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</si>
  <si>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</si>
  <si>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</si>
  <si>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</si>
  <si>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</si>
  <si>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</si>
  <si>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</si>
  <si>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</si>
  <si>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</si>
  <si>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</si>
  <si>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</si>
  <si>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</si>
  <si>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</si>
  <si>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</si>
  <si>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</si>
  <si>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</si>
  <si>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</si>
  <si>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</si>
  <si>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</si>
  <si>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</si>
  <si>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</si>
  <si>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</si>
  <si>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</si>
  <si>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</si>
  <si>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</si>
  <si>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</si>
  <si>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</si>
  <si>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</si>
  <si>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</si>
  <si>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</si>
  <si>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</si>
  <si>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</si>
  <si>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</si>
  <si>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</si>
  <si>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</si>
  <si>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</si>
  <si>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</si>
  <si>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</si>
  <si>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</si>
  <si>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</si>
  <si>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</si>
  <si>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</si>
  <si>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</si>
  <si>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</si>
  <si>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</si>
  <si>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</si>
  <si>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</si>
  <si>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</si>
  <si>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</si>
  <si>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</si>
  <si>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</si>
  <si>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</si>
  <si>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</si>
  <si>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</si>
  <si>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</si>
  <si>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</si>
  <si>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</si>
  <si>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</si>
  <si>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</si>
  <si>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</si>
  <si>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</si>
  <si>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</si>
  <si>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</si>
  <si>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</si>
  <si>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</si>
  <si>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</si>
  <si>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</si>
  <si>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</si>
  <si>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</si>
  <si>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</si>
  <si>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</si>
  <si>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</si>
  <si>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</si>
  <si>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</si>
  <si>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</si>
  <si>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</si>
  <si>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</si>
  <si>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</si>
  <si>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</si>
  <si>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</si>
  <si>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</si>
  <si>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</si>
  <si>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</si>
  <si>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</si>
  <si>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</si>
  <si>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</si>
  <si>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</si>
  <si>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</si>
  <si>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</si>
  <si>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</si>
  <si>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</si>
  <si>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</si>
  <si>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</si>
  <si>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</si>
  <si>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</si>
  <si>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</si>
  <si>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</si>
  <si>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</si>
  <si>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</si>
  <si>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</si>
  <si>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</si>
  <si>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</si>
  <si>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</si>
  <si>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</si>
  <si>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</si>
  <si>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</si>
  <si>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</si>
  <si>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</si>
  <si>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</si>
  <si>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</si>
  <si>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</si>
  <si>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</si>
  <si>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</si>
  <si>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</si>
  <si>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</si>
  <si>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</si>
  <si>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</si>
  <si>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</si>
  <si>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</si>
  <si>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</si>
  <si>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</si>
  <si>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</si>
  <si>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</si>
  <si>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</si>
  <si>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</si>
  <si>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</si>
  <si>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</si>
  <si>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</si>
  <si>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</si>
  <si>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</si>
  <si>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</si>
  <si>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</si>
  <si>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</si>
  <si>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</si>
  <si>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</si>
  <si>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</si>
  <si>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</si>
  <si>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</si>
  <si>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</si>
  <si>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</si>
  <si>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</si>
  <si>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</si>
  <si>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</si>
  <si>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</si>
  <si>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</si>
  <si>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</si>
  <si>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</si>
  <si>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</si>
  <si>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</si>
  <si>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</si>
  <si>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</si>
  <si>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</si>
  <si>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</si>
  <si>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</si>
  <si>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</si>
  <si>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</si>
  <si>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</si>
  <si>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</si>
  <si>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</si>
  <si>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</si>
  <si>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</si>
  <si>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</si>
  <si>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</si>
  <si>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</si>
  <si>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</si>
  <si>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</si>
  <si>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</si>
  <si>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</si>
  <si>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</si>
  <si>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</si>
  <si>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</si>
  <si>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</si>
  <si>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</si>
  <si>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</si>
  <si>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</si>
  <si>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</si>
  <si>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</si>
  <si>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</si>
  <si>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</si>
  <si>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</si>
  <si>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</si>
  <si>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</si>
  <si>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</si>
  <si>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</si>
  <si>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</si>
  <si>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</si>
  <si>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</si>
  <si>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</si>
  <si>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</si>
  <si>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</si>
  <si>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</si>
  <si>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</si>
  <si>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</si>
  <si>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</si>
  <si>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</si>
  <si>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</si>
  <si>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</si>
  <si>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</si>
  <si>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</si>
  <si>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</si>
  <si>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</si>
  <si>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</si>
  <si>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</si>
  <si>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</si>
  <si>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</si>
  <si>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</si>
  <si>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</si>
  <si>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</si>
  <si>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</si>
  <si>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</si>
  <si>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</si>
  <si>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</si>
  <si>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</si>
  <si>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</si>
  <si>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</si>
  <si>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</si>
  <si>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</si>
  <si>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</si>
  <si>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</si>
  <si>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</si>
  <si>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</si>
  <si>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</si>
  <si>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</si>
  <si>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</si>
  <si>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</si>
  <si>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</si>
  <si>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</si>
  <si>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</si>
  <si>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</si>
  <si>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</si>
  <si>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</si>
  <si>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</si>
  <si>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</si>
  <si>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</si>
  <si>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</si>
  <si>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</si>
  <si>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</si>
  <si>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</si>
  <si>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</si>
  <si>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</si>
  <si>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</si>
  <si>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</si>
  <si>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</si>
  <si>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</si>
  <si>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</si>
  <si>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</si>
  <si>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</si>
  <si>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</si>
  <si>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</si>
  <si>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</si>
  <si>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</si>
  <si>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</si>
  <si>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</si>
  <si>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</si>
  <si>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</si>
  <si>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</si>
  <si>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</si>
  <si>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</si>
  <si>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</si>
  <si>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</si>
  <si>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</si>
  <si>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</si>
  <si>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</si>
  <si>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</si>
  <si>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</si>
  <si>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</si>
  <si>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</si>
  <si>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</si>
  <si>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</si>
  <si>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</si>
  <si>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</si>
  <si>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</si>
  <si>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</si>
  <si>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</si>
  <si>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</si>
  <si>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</si>
  <si>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</si>
  <si>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</si>
  <si>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</si>
  <si>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</si>
  <si>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</si>
  <si>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</si>
  <si>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</si>
  <si>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</si>
  <si>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</si>
  <si>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</si>
  <si>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</si>
  <si>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</si>
  <si>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</si>
  <si>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</si>
  <si>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</si>
  <si>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</si>
  <si>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</si>
  <si>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</si>
  <si>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</si>
  <si>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</si>
  <si>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</si>
  <si>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</si>
  <si>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</si>
  <si>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</si>
  <si>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</si>
  <si>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</si>
  <si>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</si>
  <si>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</si>
  <si>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</si>
  <si>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</si>
  <si>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</si>
  <si>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</si>
  <si>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</si>
  <si>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</si>
  <si>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</si>
  <si>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</si>
  <si>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</si>
  <si>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</si>
  <si>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</si>
  <si>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</si>
  <si>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</si>
  <si>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</si>
  <si>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</si>
  <si>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</si>
  <si>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</si>
  <si>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</si>
  <si>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</si>
  <si>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</si>
  <si>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</si>
  <si>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</si>
  <si>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</si>
  <si>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</si>
  <si>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</si>
  <si>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</si>
  <si>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</si>
  <si>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</si>
  <si>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</si>
  <si>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</si>
  <si>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</si>
  <si>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</si>
  <si>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</si>
  <si>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</si>
  <si>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</si>
  <si>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</si>
  <si>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</si>
  <si>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</si>
  <si>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</si>
  <si>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</si>
  <si>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</si>
  <si>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</si>
  <si>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</si>
  <si>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</si>
  <si>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</si>
  <si>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</si>
  <si>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</si>
  <si>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</si>
  <si>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</si>
  <si>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</si>
  <si>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</si>
  <si>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</si>
  <si>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</si>
  <si>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</si>
  <si>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</si>
  <si>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</si>
  <si>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</si>
  <si>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</si>
  <si>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</si>
  <si>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</si>
  <si>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</si>
  <si>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</si>
  <si>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</si>
  <si>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</si>
  <si>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</si>
  <si>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</si>
  <si>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</si>
  <si>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</si>
  <si>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</si>
  <si>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</si>
  <si>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</si>
  <si>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</si>
  <si>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</si>
  <si>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</si>
  <si>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</si>
  <si>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</si>
  <si>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</si>
  <si>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</si>
  <si>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</si>
  <si>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</si>
  <si>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</si>
  <si>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</si>
  <si>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</si>
  <si>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</si>
  <si>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</si>
  <si>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</si>
  <si>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</si>
  <si>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</si>
  <si>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</si>
  <si>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</si>
  <si>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</si>
  <si>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</si>
  <si>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</si>
  <si>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</si>
  <si>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</si>
  <si>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</si>
  <si>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</si>
  <si>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</si>
  <si>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</si>
  <si>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</si>
  <si>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</si>
  <si>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</si>
  <si>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</si>
  <si>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</si>
  <si>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</si>
  <si>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</si>
  <si>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</si>
  <si>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</si>
  <si>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</si>
  <si>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</si>
  <si>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</si>
  <si>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</si>
  <si>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</si>
  <si>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</si>
  <si>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</si>
  <si>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</si>
  <si>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</si>
  <si>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</si>
  <si>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</si>
  <si>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</si>
  <si>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</si>
  <si>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</si>
  <si>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</si>
  <si>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</si>
  <si>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</si>
  <si>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</si>
  <si>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</si>
  <si>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</si>
  <si>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</si>
  <si>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</si>
  <si>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</si>
  <si>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</si>
  <si>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</si>
  <si>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</si>
  <si>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</si>
  <si>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</si>
  <si>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</si>
  <si>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</si>
  <si>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</si>
  <si>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</si>
  <si>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</si>
  <si>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</si>
  <si>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</si>
  <si>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</si>
  <si>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</si>
  <si>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</si>
  <si>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</si>
  <si>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</si>
  <si>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</si>
  <si>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</si>
  <si>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</si>
  <si>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</si>
  <si>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</si>
  <si>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</si>
  <si>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</si>
  <si>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</si>
  <si>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</si>
  <si>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</si>
  <si>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</si>
  <si>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</si>
  <si>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</si>
  <si>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</si>
  <si>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</si>
  <si>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</si>
  <si>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</si>
  <si>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</si>
  <si>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</si>
  <si>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</si>
  <si>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</si>
  <si>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</si>
  <si>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</si>
  <si>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</si>
  <si>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</si>
  <si>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</si>
  <si>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</si>
  <si>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</si>
  <si>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</si>
  <si>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</si>
  <si>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</si>
  <si>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</si>
  <si>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</si>
  <si>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</si>
  <si>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</si>
  <si>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</si>
  <si>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</si>
  <si>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</si>
  <si>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</si>
  <si>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</si>
  <si>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</si>
  <si>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</si>
  <si>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</si>
  <si>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</si>
  <si>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</si>
  <si>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</si>
  <si>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</si>
  <si>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</si>
  <si>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</si>
  <si>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</si>
  <si>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</si>
  <si>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</si>
  <si>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</si>
  <si>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</si>
  <si>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</si>
  <si>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</si>
  <si>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</si>
  <si>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</si>
  <si>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</si>
  <si>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</si>
  <si>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</si>
  <si>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</si>
  <si>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</si>
  <si>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</si>
  <si>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</si>
  <si>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</si>
  <si>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</si>
  <si>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</si>
  <si>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</si>
  <si>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</si>
  <si>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</si>
  <si>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</si>
  <si>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</si>
  <si>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</si>
  <si>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</si>
  <si>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</si>
  <si>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</si>
  <si>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</si>
  <si>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</si>
  <si>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</si>
  <si>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</si>
  <si>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</si>
  <si>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</si>
  <si>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</si>
  <si>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</si>
  <si>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</si>
  <si>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</si>
  <si>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</si>
  <si>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</si>
  <si>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</si>
  <si>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</si>
  <si>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</si>
  <si>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</si>
  <si>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</si>
  <si>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</si>
  <si>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</si>
  <si>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</si>
  <si>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</si>
  <si>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</si>
  <si>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</si>
  <si>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</si>
  <si>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</si>
  <si>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</si>
  <si>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</si>
  <si>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</si>
  <si>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</si>
  <si>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</si>
  <si>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</si>
  <si>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</si>
  <si>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</si>
  <si>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</si>
  <si>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</si>
  <si>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</si>
  <si>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</si>
  <si>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</si>
  <si>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</si>
  <si>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</si>
  <si>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</si>
  <si>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</si>
  <si>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</si>
  <si>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</si>
  <si>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</si>
  <si>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</si>
  <si>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</si>
  <si>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</si>
  <si>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</si>
  <si>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</si>
  <si>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</si>
  <si>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</si>
  <si>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</si>
  <si>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</si>
  <si>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</si>
  <si>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</si>
  <si>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</si>
  <si>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</si>
  <si>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</si>
  <si>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</si>
  <si>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</si>
  <si>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</si>
  <si>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</si>
  <si>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</si>
  <si>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</si>
  <si>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</si>
  <si>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</si>
  <si>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</si>
  <si>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</si>
  <si>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</si>
  <si>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</si>
  <si>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</si>
  <si>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</si>
  <si>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</si>
  <si>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</si>
  <si>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</si>
  <si>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</si>
  <si>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</si>
  <si>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</si>
  <si>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</si>
  <si>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</si>
  <si>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</si>
  <si>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</si>
  <si>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</si>
  <si>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</si>
  <si>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</si>
  <si>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</si>
  <si>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</si>
  <si>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</si>
  <si>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</si>
  <si>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</si>
  <si>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</si>
  <si>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</si>
  <si>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</si>
  <si>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</si>
  <si>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</si>
  <si>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</si>
  <si>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</si>
  <si>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</si>
  <si>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</si>
  <si>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</si>
  <si>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</si>
  <si>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</si>
  <si>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</si>
  <si>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</si>
  <si>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</si>
  <si>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</si>
  <si>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</si>
  <si>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</si>
  <si>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</si>
  <si>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</si>
  <si>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</si>
  <si>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</si>
  <si>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</si>
  <si>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</si>
  <si>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</si>
  <si>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</si>
  <si>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</si>
  <si>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</si>
  <si>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</si>
  <si>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</si>
  <si>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</si>
  <si>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</si>
  <si>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</si>
  <si>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</si>
  <si>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</si>
  <si>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</si>
  <si>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</si>
  <si>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</si>
  <si>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</si>
  <si>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</si>
  <si>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</si>
  <si>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</si>
  <si>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</si>
  <si>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</si>
  <si>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</si>
  <si>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</si>
  <si>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</si>
  <si>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</si>
  <si>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</si>
  <si>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</si>
  <si>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</si>
  <si>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</si>
  <si>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</si>
  <si>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</si>
  <si>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</si>
  <si>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</si>
  <si>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</si>
  <si>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</si>
  <si>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</si>
  <si>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</si>
  <si>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</si>
  <si>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</si>
  <si>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</si>
  <si>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</si>
  <si>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</si>
  <si>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</si>
  <si>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</si>
  <si>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</si>
  <si>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</si>
  <si>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</si>
  <si>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</si>
  <si>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</si>
  <si>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</si>
  <si>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</si>
  <si>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</si>
  <si>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</si>
  <si>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</si>
  <si>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</si>
  <si>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</si>
  <si>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</si>
  <si>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</si>
  <si>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</si>
  <si>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</si>
  <si>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</si>
  <si>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</si>
  <si>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</si>
  <si>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</si>
  <si>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</si>
  <si>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</si>
  <si>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</si>
  <si>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</si>
  <si>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</si>
  <si>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</si>
  <si>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</si>
  <si>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</si>
  <si>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</si>
  <si>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</si>
  <si>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</si>
  <si>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</si>
  <si>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</si>
  <si>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</si>
  <si>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</si>
  <si>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</si>
  <si>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</si>
  <si>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</si>
  <si>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</si>
  <si>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</si>
  <si>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</si>
  <si>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</si>
  <si>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</si>
  <si>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</si>
  <si>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</si>
  <si>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</si>
  <si>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</si>
  <si>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</si>
  <si>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</si>
  <si>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</si>
  <si>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</si>
  <si>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</si>
  <si>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</si>
  <si>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</si>
  <si>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</si>
  <si>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</si>
  <si>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</si>
  <si>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</si>
  <si>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</si>
  <si>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</si>
  <si>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</si>
  <si>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</si>
  <si>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</si>
  <si>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</si>
  <si>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</si>
  <si>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</si>
  <si>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</si>
  <si>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</si>
  <si>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</si>
  <si>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</si>
  <si>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</si>
  <si>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</si>
  <si>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</si>
  <si>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</si>
  <si>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</si>
  <si>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</si>
  <si>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</si>
  <si>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</si>
  <si>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</si>
  <si>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</si>
  <si>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</si>
  <si>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</si>
  <si>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</si>
  <si>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</si>
  <si>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</si>
  <si>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</si>
  <si>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</si>
  <si>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</si>
  <si>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</si>
  <si>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</si>
  <si>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</si>
  <si>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</si>
  <si>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</si>
  <si>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</si>
  <si>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</si>
  <si>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</si>
  <si>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</si>
  <si>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</si>
  <si>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</si>
  <si>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</si>
  <si>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</si>
  <si>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</si>
  <si>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</si>
  <si>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</si>
  <si>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</si>
  <si>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</si>
  <si>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</si>
  <si>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</si>
  <si>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</si>
  <si>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</si>
  <si>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</si>
  <si>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</si>
  <si>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</si>
  <si>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</si>
  <si>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</si>
  <si>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</si>
  <si>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</si>
  <si>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</si>
  <si>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</si>
  <si>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</si>
  <si>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</si>
  <si>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</si>
  <si>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</si>
  <si>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</si>
  <si>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</si>
  <si>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</si>
  <si>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</si>
  <si>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</si>
  <si>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</si>
  <si>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</si>
  <si>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</si>
  <si>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</si>
  <si>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</si>
  <si>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</si>
  <si>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</si>
  <si>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</si>
  <si>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</si>
  <si>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</si>
  <si>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</si>
  <si>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</si>
  <si>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</si>
  <si>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</si>
  <si>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</si>
  <si>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</si>
  <si>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</si>
  <si>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</si>
  <si>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</si>
  <si>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</si>
  <si>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</si>
  <si>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</si>
  <si>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</si>
  <si>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</si>
  <si>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</si>
  <si>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</si>
  <si>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</si>
  <si>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</si>
  <si>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</si>
  <si>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</si>
  <si>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</si>
  <si>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</si>
  <si>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</si>
  <si>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</si>
  <si>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</si>
  <si>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</si>
  <si>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</si>
  <si>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</si>
  <si>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</si>
  <si>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</si>
  <si>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</si>
  <si>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</si>
  <si>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</si>
  <si>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</si>
  <si>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</si>
  <si>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</si>
  <si>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</si>
  <si>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</si>
  <si>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</si>
  <si>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</si>
  <si>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</si>
  <si>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</si>
  <si>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</si>
  <si>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</si>
  <si>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</si>
  <si>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</si>
  <si>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</si>
  <si>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</si>
  <si>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</si>
  <si>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</si>
  <si>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</si>
  <si>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</si>
  <si>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</si>
  <si>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</si>
  <si>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</si>
  <si>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</si>
  <si>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</si>
  <si>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</si>
  <si>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</si>
  <si>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</si>
  <si>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</si>
  <si>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</si>
  <si>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</si>
  <si>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</si>
  <si>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</si>
  <si>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</si>
  <si>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</si>
  <si>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</si>
  <si>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</si>
  <si>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</si>
  <si>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</si>
  <si>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</si>
  <si>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</si>
  <si>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</si>
  <si>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</si>
  <si>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</si>
  <si>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</si>
  <si>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</si>
  <si>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</si>
  <si>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</si>
  <si>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</si>
  <si>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</si>
  <si>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</si>
  <si>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</si>
  <si>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</si>
  <si>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</si>
  <si>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</si>
  <si>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</si>
  <si>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</si>
  <si>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</si>
  <si>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</si>
  <si>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</si>
  <si>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</si>
  <si>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</si>
  <si>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</si>
  <si>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</si>
  <si>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</si>
  <si>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</si>
  <si>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</si>
  <si>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</si>
  <si>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</si>
  <si>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</si>
  <si>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</si>
  <si>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</si>
  <si>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</si>
  <si>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</si>
  <si>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</si>
  <si>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</si>
  <si>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</si>
  <si>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</si>
  <si>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</si>
  <si>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</si>
  <si>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</si>
  <si>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</si>
  <si>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</si>
  <si>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</si>
  <si>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</si>
  <si>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</si>
  <si>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</si>
  <si>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</si>
  <si>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</si>
  <si>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</si>
  <si>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</si>
  <si>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</si>
  <si>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</si>
  <si>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</si>
  <si>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</si>
  <si>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</si>
  <si>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</si>
  <si>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</si>
  <si>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</si>
  <si>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</si>
  <si>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</si>
  <si>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</si>
  <si>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</si>
  <si>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</si>
  <si>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</si>
  <si>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</si>
  <si>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</si>
  <si>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</si>
  <si>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</si>
  <si>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</si>
  <si>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</si>
  <si>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</si>
  <si>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</si>
  <si>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</si>
  <si>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</si>
  <si>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</si>
  <si>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</si>
  <si>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</si>
  <si>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</si>
  <si>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</si>
  <si>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</si>
  <si>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</si>
  <si>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</si>
  <si>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</si>
  <si>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</si>
  <si>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</si>
  <si>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</si>
  <si>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</si>
  <si>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</si>
  <si>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</si>
  <si>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</si>
  <si>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</si>
  <si>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</si>
  <si>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</si>
  <si>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</si>
  <si>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</si>
  <si>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</si>
  <si>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</si>
  <si>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</si>
  <si>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</si>
  <si>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</si>
  <si>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</si>
  <si>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</si>
  <si>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</si>
  <si>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</si>
  <si>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</si>
  <si>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</si>
  <si>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</si>
  <si>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</si>
  <si>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</si>
  <si>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</si>
  <si>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</si>
  <si>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</si>
  <si>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</si>
  <si>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</si>
  <si>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</si>
  <si>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</si>
  <si>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</si>
  <si>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</si>
  <si>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</si>
  <si>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</si>
  <si>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</si>
  <si>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</si>
  <si>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</si>
  <si>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</si>
  <si>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</si>
  <si>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</si>
  <si>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</si>
  <si>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</si>
  <si>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</si>
  <si>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</si>
  <si>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</si>
  <si>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</si>
  <si>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</si>
  <si>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</si>
  <si>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</si>
  <si>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</si>
  <si>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</si>
  <si>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</si>
  <si>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</si>
  <si>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</si>
  <si>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</si>
  <si>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</si>
  <si>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</si>
  <si>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</si>
  <si>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</si>
  <si>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</si>
  <si>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</si>
  <si>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</si>
  <si>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</si>
  <si>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</si>
  <si>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</si>
  <si>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</si>
  <si>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</si>
  <si>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</si>
  <si>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</si>
  <si>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</si>
  <si>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</si>
  <si>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</si>
  <si>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</si>
  <si>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</si>
  <si>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</si>
  <si>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</si>
  <si>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</si>
  <si>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</si>
  <si>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</si>
  <si>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</si>
  <si>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</si>
  <si>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</si>
  <si>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</si>
  <si>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</si>
  <si>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</si>
  <si>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</si>
  <si>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</si>
  <si>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</si>
  <si>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</si>
  <si>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</si>
  <si>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</si>
  <si>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</si>
  <si>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</si>
  <si>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</si>
  <si>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</si>
  <si>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</si>
  <si>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</si>
  <si>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</si>
  <si>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</si>
  <si>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</si>
  <si>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</si>
  <si>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</si>
  <si>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</si>
  <si>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</si>
  <si>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</si>
  <si>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</si>
  <si>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</si>
  <si>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</si>
  <si>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</si>
  <si>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</si>
  <si>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</si>
  <si>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</si>
  <si>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</si>
  <si>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</si>
  <si>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</si>
  <si>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</si>
  <si>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</si>
  <si>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</si>
  <si>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</si>
  <si>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</si>
  <si>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</si>
  <si>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</si>
  <si>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</si>
  <si>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</si>
  <si>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</si>
  <si>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</si>
  <si>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</si>
  <si>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</si>
  <si>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</si>
  <si>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</si>
  <si>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</si>
  <si>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</si>
  <si>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</si>
  <si>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</si>
  <si>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</si>
  <si>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</si>
  <si>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</si>
  <si>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</si>
  <si>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</si>
  <si>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</si>
  <si>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</si>
  <si>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</si>
  <si>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</si>
  <si>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</si>
  <si>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</si>
  <si>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</si>
  <si>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</si>
  <si>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</si>
  <si>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</si>
  <si>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</si>
  <si>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</si>
  <si>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</si>
  <si>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</si>
  <si>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</si>
  <si>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</si>
  <si>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</si>
  <si>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</si>
  <si>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</si>
  <si>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</si>
  <si>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</si>
  <si>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</si>
  <si>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</si>
  <si>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</si>
  <si>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</si>
  <si>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</si>
  <si>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</si>
  <si>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</si>
  <si>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</si>
  <si>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</si>
  <si>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</si>
  <si>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</si>
  <si>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</si>
  <si>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</si>
  <si>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</si>
  <si>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</si>
  <si>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</si>
  <si>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</si>
  <si>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</si>
  <si>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</si>
  <si>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</si>
  <si>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</si>
  <si>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</si>
  <si>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</si>
  <si>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</si>
  <si>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</si>
  <si>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</si>
  <si>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</si>
  <si>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</si>
  <si>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</si>
  <si>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</si>
  <si>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</si>
  <si>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</si>
  <si>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</si>
  <si>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</si>
  <si>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</si>
  <si>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</si>
  <si>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</si>
  <si>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</si>
  <si>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</si>
  <si>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</si>
  <si>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</si>
  <si>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</si>
  <si>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</si>
  <si>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</si>
  <si>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</si>
  <si>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</si>
  <si>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</si>
  <si>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</si>
  <si>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</si>
  <si>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</si>
  <si>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</si>
  <si>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</si>
  <si>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</si>
  <si>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</si>
  <si>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</si>
  <si>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</si>
  <si>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</si>
  <si>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</si>
  <si>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</si>
  <si>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</si>
  <si>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</si>
  <si>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</si>
  <si>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</si>
  <si>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</si>
  <si>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</si>
  <si>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</si>
  <si>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</si>
  <si>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</si>
  <si>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</si>
  <si>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</si>
  <si>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</si>
  <si>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</si>
  <si>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</si>
  <si>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</si>
  <si>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</si>
  <si>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</si>
  <si>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</si>
  <si>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</si>
  <si>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</si>
  <si>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</si>
  <si>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</si>
  <si>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</si>
  <si>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</si>
  <si>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</si>
  <si>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</si>
  <si>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</si>
  <si>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</si>
  <si>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</si>
  <si>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</si>
  <si>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</si>
  <si>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</si>
  <si>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</si>
  <si>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</si>
  <si>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</si>
  <si>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</si>
  <si>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</si>
  <si>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</si>
  <si>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</si>
  <si>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</si>
  <si>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</si>
  <si>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</si>
  <si>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</si>
  <si>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</si>
  <si>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</si>
  <si>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</si>
  <si>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</si>
  <si>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</si>
  <si>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</si>
  <si>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</si>
  <si>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</si>
  <si>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</si>
  <si>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</si>
  <si>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</si>
  <si>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</si>
  <si>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</si>
  <si>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</si>
  <si>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</si>
  <si>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</si>
  <si>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</si>
  <si>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</si>
  <si>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</si>
  <si>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</si>
  <si>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</si>
  <si>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</si>
  <si>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</si>
  <si>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</si>
  <si>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</si>
  <si>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</si>
  <si>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</si>
  <si>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</si>
  <si>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</si>
  <si>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</si>
  <si>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</si>
  <si>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</si>
  <si>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</si>
  <si>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</si>
  <si>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</si>
  <si>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</si>
  <si>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</si>
  <si>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</si>
  <si>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</si>
  <si>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</si>
  <si>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</si>
  <si>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</si>
  <si>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</si>
  <si>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</si>
  <si>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</si>
  <si>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</si>
  <si>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</si>
  <si>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</si>
  <si>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</si>
  <si>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</si>
  <si>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</si>
  <si>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</si>
  <si>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</si>
  <si>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</si>
  <si>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</si>
  <si>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</si>
  <si>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</si>
  <si>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</si>
  <si>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</si>
  <si>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</si>
  <si>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</si>
  <si>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</si>
  <si>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</si>
  <si>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</si>
  <si>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</si>
  <si>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</si>
  <si>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</si>
  <si>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</si>
  <si>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</si>
  <si>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</si>
  <si>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</si>
  <si>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</si>
  <si>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</si>
  <si>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</si>
  <si>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</si>
  <si>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</si>
  <si>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</si>
  <si>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</si>
  <si>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</si>
  <si>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</si>
  <si>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</si>
  <si>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</si>
  <si>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</si>
  <si>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</si>
  <si>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</si>
  <si>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</si>
  <si>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</si>
  <si>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</si>
  <si>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</si>
  <si>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</si>
  <si>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</si>
  <si>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</si>
  <si>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</si>
  <si>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</si>
  <si>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</si>
  <si>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</si>
  <si>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</si>
  <si>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</si>
  <si>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</si>
  <si>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</si>
  <si>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</si>
  <si>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</si>
  <si>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</si>
  <si>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</si>
  <si>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</si>
  <si>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</si>
  <si>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</si>
  <si>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</si>
  <si>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</si>
  <si>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</si>
  <si>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</si>
  <si>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</si>
  <si>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</si>
  <si>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</si>
  <si>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</si>
  <si>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</si>
  <si>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</si>
  <si>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</si>
  <si>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</si>
  <si>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</si>
  <si>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</si>
  <si>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</si>
  <si>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</si>
  <si>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</si>
  <si>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</si>
  <si>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</si>
  <si>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</si>
  <si>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</si>
  <si>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</si>
  <si>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</si>
  <si>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</si>
  <si>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</si>
  <si>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</si>
  <si>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</si>
  <si>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</si>
  <si>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</si>
  <si>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</si>
  <si>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</si>
  <si>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</si>
  <si>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</si>
  <si>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</si>
  <si>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</si>
  <si>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</si>
  <si>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</si>
  <si>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</si>
  <si>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</si>
  <si>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</si>
  <si>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</si>
  <si>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</si>
  <si>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</si>
  <si>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</si>
  <si>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</si>
  <si>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</si>
  <si>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</si>
  <si>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</si>
  <si>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</si>
  <si>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</si>
  <si>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</si>
  <si>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</si>
  <si>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</si>
  <si>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</si>
  <si>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</si>
  <si>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</si>
  <si>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</si>
  <si>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</si>
  <si>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</si>
  <si>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</si>
  <si>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</si>
  <si>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</si>
  <si>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</si>
  <si>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</si>
  <si>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</si>
  <si>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</si>
  <si>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</si>
  <si>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</si>
  <si>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</si>
  <si>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</si>
  <si>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</si>
  <si>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</si>
  <si>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</si>
  <si>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</si>
  <si>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</si>
  <si>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</si>
  <si>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</si>
  <si>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</si>
  <si>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</si>
  <si>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</si>
  <si>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</si>
  <si>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</si>
  <si>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</si>
  <si>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</si>
  <si>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</si>
  <si>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</si>
  <si>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</si>
  <si>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</si>
  <si>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</si>
  <si>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</si>
  <si>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</si>
  <si>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</si>
  <si>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</si>
  <si>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</si>
  <si>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</si>
  <si>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</si>
  <si>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</si>
  <si>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</si>
  <si>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</si>
  <si>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</si>
  <si>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</si>
  <si>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</si>
  <si>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</si>
  <si>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</si>
  <si>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</si>
  <si>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</si>
  <si>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</si>
  <si>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</si>
  <si>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</si>
  <si>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</si>
  <si>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</si>
  <si>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</si>
  <si>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</si>
  <si>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</si>
  <si>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</si>
  <si>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</si>
  <si>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</si>
  <si>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</si>
  <si>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</si>
  <si>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</si>
  <si>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</si>
  <si>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</si>
  <si>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</si>
  <si>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</si>
  <si>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</si>
  <si>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</si>
  <si>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</si>
  <si>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</si>
  <si>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</si>
  <si>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</si>
  <si>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</si>
  <si>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</si>
  <si>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</si>
  <si>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</si>
  <si>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</si>
  <si>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</si>
  <si>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</si>
  <si>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</si>
  <si>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</si>
  <si>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</si>
  <si>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</si>
  <si>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</si>
  <si>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</si>
  <si>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</si>
  <si>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</si>
  <si>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</si>
  <si>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</si>
  <si>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</si>
  <si>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</si>
  <si>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</si>
  <si>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</si>
  <si>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</si>
  <si>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</si>
  <si>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</si>
  <si>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</si>
  <si>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</si>
  <si>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</si>
  <si>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</si>
  <si>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</si>
  <si>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</si>
  <si>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</si>
  <si>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</si>
  <si>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</si>
  <si>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</si>
  <si>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</si>
  <si>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</si>
  <si>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</si>
  <si>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</si>
  <si>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</si>
  <si>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</si>
  <si>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</si>
  <si>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</si>
  <si>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</si>
  <si>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</si>
  <si>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</si>
  <si>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</si>
  <si>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</si>
  <si>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</si>
  <si>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</si>
  <si>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</si>
  <si>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</si>
  <si>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</si>
  <si>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</si>
  <si>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</si>
  <si>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</si>
  <si>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</si>
  <si>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</si>
  <si>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</si>
  <si>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</si>
  <si>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</si>
  <si>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</si>
  <si>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</si>
  <si>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</si>
  <si>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</si>
  <si>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</si>
  <si>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</si>
  <si>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</si>
  <si>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</si>
  <si>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</si>
  <si>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</si>
  <si>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</si>
  <si>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</si>
  <si>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</si>
  <si>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</si>
  <si>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</si>
  <si>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</si>
  <si>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</si>
  <si>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</si>
  <si>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</si>
  <si>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</si>
  <si>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</si>
  <si>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</si>
  <si>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</si>
  <si>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</si>
  <si>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</si>
  <si>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</si>
  <si>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</si>
  <si>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</si>
  <si>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</si>
  <si>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</si>
  <si>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</si>
  <si>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</si>
  <si>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</si>
  <si>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</si>
  <si>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</si>
  <si>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</si>
  <si>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</si>
  <si>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</si>
  <si>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</si>
  <si>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</si>
  <si>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</si>
  <si>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</si>
  <si>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</si>
  <si>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</si>
  <si>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</si>
  <si>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</si>
  <si>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</si>
  <si>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</si>
  <si>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</si>
  <si>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</si>
  <si>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</si>
  <si>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</si>
  <si>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</si>
  <si>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</si>
  <si>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</si>
  <si>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</si>
  <si>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</si>
  <si>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</si>
  <si>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</si>
  <si>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</si>
  <si>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</si>
  <si>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</si>
  <si>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</si>
  <si>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</si>
  <si>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</si>
  <si>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</si>
  <si>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</si>
  <si>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</si>
  <si>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</si>
  <si>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</si>
  <si>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</si>
  <si>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</si>
  <si>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</si>
  <si>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</si>
  <si>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</si>
  <si>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</si>
  <si>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</si>
  <si>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</si>
  <si>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</si>
  <si>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</si>
  <si>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</si>
  <si>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</si>
  <si>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</si>
  <si>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</si>
  <si>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</si>
  <si>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</si>
  <si>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</si>
  <si>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</si>
  <si>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</si>
  <si>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</si>
  <si>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</si>
  <si>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</si>
  <si>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</si>
  <si>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</si>
  <si>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</si>
  <si>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</si>
  <si>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</si>
  <si>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</si>
  <si>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</si>
  <si>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</si>
  <si>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</si>
  <si>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</si>
  <si>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</si>
  <si>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</si>
  <si>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</si>
  <si>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</si>
  <si>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</si>
  <si>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</si>
  <si>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</si>
  <si>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</si>
  <si>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</si>
  <si>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</si>
  <si>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</si>
  <si>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</si>
  <si>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</si>
  <si>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</si>
  <si>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</si>
  <si>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</si>
  <si>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</si>
  <si>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</si>
  <si>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</si>
  <si>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</si>
  <si>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</si>
  <si>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</si>
  <si>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</si>
  <si>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</si>
  <si>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</si>
  <si>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</si>
  <si>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</si>
  <si>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</si>
  <si>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</si>
  <si>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</si>
  <si>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</si>
  <si>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</si>
  <si>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</si>
  <si>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</si>
  <si>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</si>
  <si>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</si>
  <si>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</si>
  <si>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</si>
  <si>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</si>
  <si>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</si>
  <si>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</si>
  <si>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</si>
  <si>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</si>
  <si>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</si>
  <si>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</si>
  <si>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</si>
  <si>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</si>
  <si>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</si>
  <si>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</si>
  <si>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</si>
  <si>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</si>
  <si>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</si>
  <si>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</si>
  <si>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</si>
  <si>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</si>
  <si>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</si>
  <si>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</si>
  <si>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</si>
  <si>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</si>
  <si>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</si>
  <si>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</si>
  <si>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</si>
  <si>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</si>
  <si>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</si>
  <si>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</si>
  <si>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</si>
  <si>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</si>
  <si>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</si>
  <si>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</si>
  <si>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</si>
  <si>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</si>
  <si>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</si>
  <si>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</si>
  <si>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</si>
  <si>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</si>
  <si>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</si>
  <si>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</si>
  <si>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</si>
  <si>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</si>
  <si>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</si>
  <si>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</si>
  <si>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</si>
  <si>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</si>
  <si>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</si>
  <si>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</si>
  <si>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</si>
  <si>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</si>
  <si>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</si>
  <si>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</si>
  <si>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</si>
  <si>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</si>
  <si>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</si>
  <si>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</si>
  <si>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</si>
  <si>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</si>
  <si>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</si>
  <si>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</si>
  <si>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</si>
  <si>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</si>
  <si>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</si>
  <si>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</si>
  <si>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</si>
  <si>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</si>
  <si>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</si>
  <si>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</si>
  <si>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</si>
  <si>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</si>
  <si>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</si>
  <si>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</si>
  <si>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</si>
  <si>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</si>
  <si>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</si>
  <si>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</si>
  <si>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</si>
  <si>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</si>
  <si>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</si>
  <si>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</si>
  <si>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</si>
  <si>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</si>
  <si>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</si>
  <si>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</si>
  <si>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</si>
  <si>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</si>
  <si>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</si>
  <si>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</si>
  <si>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</si>
  <si>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</si>
  <si>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</si>
  <si>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</si>
  <si>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</si>
  <si>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</si>
  <si>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</si>
  <si>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</si>
  <si>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</si>
  <si>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</si>
  <si>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</si>
  <si>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</si>
  <si>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</si>
  <si>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</si>
  <si>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</si>
  <si>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</si>
  <si>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</si>
  <si>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</si>
  <si>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</si>
  <si>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</si>
  <si>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</si>
  <si>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</si>
  <si>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</si>
  <si>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</si>
  <si>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</si>
  <si>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</si>
  <si>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</si>
  <si>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</si>
  <si>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</si>
  <si>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</si>
  <si>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</si>
  <si>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</si>
  <si>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</si>
  <si>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</si>
  <si>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</si>
  <si>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</si>
  <si>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</si>
  <si>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</si>
  <si>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</si>
  <si>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</si>
  <si>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</si>
  <si>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</si>
  <si>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</si>
  <si>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</si>
  <si>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</si>
  <si>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</si>
  <si>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</si>
  <si>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</si>
  <si>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</si>
  <si>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</si>
  <si>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</si>
  <si>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</si>
  <si>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</si>
  <si>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</si>
  <si>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</si>
  <si>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</si>
  <si>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</si>
  <si>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</si>
  <si>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</si>
  <si>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</si>
  <si>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</si>
  <si>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</si>
  <si>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</si>
  <si>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</si>
  <si>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</si>
  <si>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</si>
  <si>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</si>
  <si>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</si>
  <si>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</si>
  <si>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</si>
  <si>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</si>
  <si>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</si>
  <si>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</si>
  <si>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</si>
  <si>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</si>
  <si>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</si>
  <si>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</si>
  <si>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</si>
  <si>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</si>
  <si>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</si>
  <si>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</si>
  <si>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</si>
  <si>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</si>
  <si>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</si>
  <si>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</si>
  <si>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</si>
  <si>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</si>
  <si>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</si>
  <si>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</si>
  <si>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</si>
  <si>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</si>
  <si>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</si>
  <si>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</si>
  <si>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</si>
  <si>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</si>
  <si>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</si>
  <si>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</si>
  <si>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</si>
  <si>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</si>
  <si>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</si>
  <si>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</si>
  <si>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</si>
  <si>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</si>
  <si>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</si>
  <si>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</si>
  <si>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</si>
  <si>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</si>
  <si>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</si>
  <si>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</si>
  <si>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</si>
  <si>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</si>
  <si>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</si>
  <si>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</si>
  <si>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</si>
  <si>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</si>
  <si>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</si>
  <si>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</si>
  <si>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</si>
  <si>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</si>
  <si>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</si>
  <si>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</si>
  <si>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</si>
  <si>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</si>
  <si>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</si>
  <si>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</si>
  <si>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</si>
  <si>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</si>
  <si>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</si>
  <si>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</si>
  <si>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</si>
  <si>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</si>
  <si>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</si>
  <si>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</si>
  <si>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</si>
  <si>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</si>
  <si>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</si>
  <si>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</si>
  <si>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</si>
  <si>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</si>
  <si>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</si>
  <si>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</si>
  <si>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</si>
  <si>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</si>
  <si>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</si>
  <si>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</si>
  <si>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</si>
  <si>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</si>
  <si>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</si>
  <si>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</si>
  <si>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</si>
  <si>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</si>
  <si>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</si>
  <si>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</si>
  <si>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</si>
  <si>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</si>
  <si>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</si>
  <si>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</si>
  <si>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</si>
  <si>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</si>
  <si>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</si>
  <si>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</si>
  <si>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</si>
  <si>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</si>
  <si>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</si>
  <si>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</si>
  <si>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</si>
  <si>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</si>
  <si>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</si>
  <si>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</si>
  <si>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</si>
  <si>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</si>
  <si>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</si>
  <si>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</si>
  <si>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</si>
  <si>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</si>
  <si>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</si>
  <si>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</si>
  <si>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</si>
  <si>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</si>
  <si>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</si>
  <si>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</si>
  <si>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</si>
  <si>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</si>
  <si>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</si>
  <si>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</si>
  <si>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</si>
  <si>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</si>
  <si>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</si>
  <si>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</si>
  <si>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</si>
  <si>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</si>
  <si>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</si>
  <si>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</si>
  <si>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</si>
  <si>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</si>
  <si>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</si>
  <si>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</si>
  <si>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</si>
  <si>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</si>
  <si>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</si>
  <si>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</si>
  <si>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</si>
  <si>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</si>
  <si>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</si>
  <si>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</si>
  <si>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</si>
  <si>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</si>
  <si>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</si>
  <si>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</si>
  <si>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</si>
  <si>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</si>
  <si>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</si>
  <si>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</si>
  <si>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</si>
  <si>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</si>
  <si>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</si>
  <si>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</si>
  <si>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</si>
  <si>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</si>
  <si>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</si>
  <si>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</si>
  <si>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</si>
  <si>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</si>
  <si>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</si>
  <si>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</si>
  <si>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</si>
  <si>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</si>
  <si>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</si>
  <si>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</si>
  <si>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</si>
  <si>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</si>
  <si>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</si>
  <si>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</si>
  <si>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</si>
  <si>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</si>
  <si>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</si>
  <si>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</si>
  <si>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</si>
  <si>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</si>
  <si>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</si>
  <si>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</si>
  <si>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</si>
  <si>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</si>
  <si>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</si>
  <si>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</si>
  <si>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</si>
  <si>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</si>
  <si>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</si>
  <si>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</si>
  <si>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</si>
  <si>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</si>
  <si>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</si>
  <si>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</si>
  <si>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</si>
  <si>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</si>
  <si>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</si>
  <si>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</si>
  <si>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</si>
  <si>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</si>
  <si>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</si>
  <si>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</si>
  <si>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</si>
  <si>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</si>
  <si>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</si>
  <si>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</si>
  <si>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</si>
  <si>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</si>
  <si>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</si>
  <si>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</si>
  <si>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</si>
  <si>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</si>
  <si>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</si>
  <si>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</si>
  <si>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</si>
  <si>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</si>
  <si>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</si>
  <si>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</si>
  <si>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</si>
  <si>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</si>
  <si>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</si>
  <si>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</si>
  <si>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</si>
  <si>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</si>
  <si>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</si>
  <si>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</si>
  <si>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</si>
  <si>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</si>
  <si>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</si>
  <si>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</si>
  <si>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</si>
  <si>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</si>
  <si>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</si>
  <si>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</si>
  <si>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</si>
  <si>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</si>
  <si>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</si>
  <si>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</si>
  <si>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</si>
  <si>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</si>
  <si>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</si>
  <si>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</si>
  <si>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</si>
  <si>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</si>
  <si>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</si>
  <si>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</si>
  <si>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</si>
  <si>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</si>
  <si>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</si>
  <si>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</si>
  <si>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</si>
  <si>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</si>
  <si>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</si>
  <si>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</si>
  <si>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</si>
  <si>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</si>
  <si>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</si>
  <si>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</si>
  <si>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</si>
  <si>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</si>
  <si>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</si>
  <si>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</si>
  <si>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</si>
  <si>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</si>
  <si>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</si>
  <si>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</si>
  <si>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</si>
  <si>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</si>
  <si>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</si>
  <si>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</si>
  <si>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</si>
  <si>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</si>
  <si>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</si>
  <si>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</si>
  <si>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</si>
  <si>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</si>
  <si>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</si>
  <si>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</si>
  <si>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</si>
  <si>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</si>
  <si>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</si>
  <si>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</si>
  <si>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</si>
  <si>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</si>
  <si>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</si>
  <si>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</si>
  <si>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</si>
  <si>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</si>
  <si>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</si>
  <si>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</si>
  <si>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</si>
  <si>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</si>
  <si>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</si>
  <si>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</si>
  <si>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</si>
  <si>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</si>
  <si>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</si>
  <si>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</si>
  <si>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</si>
  <si>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</si>
  <si>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</si>
  <si>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</si>
  <si>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</si>
  <si>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</si>
  <si>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</si>
  <si>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</si>
  <si>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</si>
  <si>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</si>
  <si>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</si>
  <si>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</si>
  <si>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</si>
  <si>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</si>
  <si>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</si>
  <si>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</si>
  <si>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</si>
  <si>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</si>
  <si>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</si>
  <si>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</si>
  <si>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</si>
  <si>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</si>
  <si>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</si>
  <si>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</si>
  <si>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</si>
  <si>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</si>
  <si>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</si>
  <si>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</si>
  <si>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</si>
  <si>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</si>
  <si>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</si>
  <si>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</si>
  <si>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</si>
  <si>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</si>
  <si>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</si>
  <si>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</si>
  <si>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</si>
  <si>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</si>
  <si>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</si>
  <si>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</si>
  <si>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</si>
  <si>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</si>
  <si>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</si>
  <si>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</si>
  <si>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</si>
  <si>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</si>
  <si>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</si>
  <si>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</si>
  <si>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</si>
  <si>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</si>
  <si>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</si>
  <si>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</si>
  <si>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</si>
  <si>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</si>
  <si>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</si>
  <si>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</si>
  <si>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</si>
  <si>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</si>
  <si>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</si>
  <si>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</si>
  <si>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</si>
  <si>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</si>
  <si>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</si>
  <si>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</si>
  <si>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</si>
  <si>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</si>
  <si>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</si>
  <si>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</si>
  <si>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</si>
  <si>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</si>
  <si>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</si>
  <si>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</si>
  <si>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</si>
  <si>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</si>
  <si>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</si>
  <si>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</si>
  <si>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</si>
  <si>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</si>
  <si>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</si>
  <si>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</si>
  <si>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</si>
  <si>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</si>
  <si>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</si>
  <si>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</si>
  <si>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</si>
  <si>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</si>
  <si>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</si>
  <si>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</si>
  <si>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</si>
  <si>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</si>
  <si>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</si>
  <si>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</si>
  <si>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</si>
  <si>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</si>
  <si>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</si>
  <si>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</si>
  <si>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</si>
  <si>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</si>
  <si>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</si>
  <si>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</si>
  <si>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</si>
  <si>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</si>
  <si>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</si>
  <si>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</si>
  <si>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</si>
  <si>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</si>
  <si>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</si>
  <si>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</si>
  <si>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</si>
  <si>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</si>
  <si>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</si>
  <si>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</si>
  <si>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</si>
  <si>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</si>
  <si>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</si>
  <si>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</si>
  <si>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</si>
  <si>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</si>
  <si>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</si>
  <si>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</si>
  <si>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</si>
  <si>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</si>
  <si>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</si>
  <si>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</si>
  <si>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</si>
  <si>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</si>
  <si>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</si>
  <si>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</si>
  <si>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</si>
  <si>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</si>
  <si>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</si>
  <si>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</si>
  <si>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</si>
  <si>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</si>
  <si>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</si>
  <si>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</si>
  <si>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</si>
  <si>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</si>
  <si>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</si>
  <si>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</si>
  <si>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</si>
  <si>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</si>
  <si>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</si>
  <si>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</si>
  <si>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</si>
  <si>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</si>
  <si>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</si>
  <si>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</si>
  <si>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</si>
  <si>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</si>
  <si>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</si>
  <si>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</si>
  <si>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</si>
  <si>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</si>
  <si>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</si>
  <si>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</si>
  <si>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</si>
  <si>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</si>
  <si>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</si>
  <si>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</si>
  <si>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</si>
  <si>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</si>
  <si>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</si>
  <si>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</si>
  <si>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</si>
  <si>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</si>
  <si>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</si>
  <si>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</si>
  <si>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</si>
  <si>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</si>
  <si>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</si>
  <si>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</si>
  <si>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</si>
  <si>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</si>
  <si>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</si>
  <si>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</si>
  <si>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</si>
  <si>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</si>
  <si>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</si>
  <si>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</si>
  <si>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</si>
  <si>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</si>
  <si>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</si>
  <si>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</si>
  <si>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</si>
  <si>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</si>
  <si>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</si>
  <si>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</si>
  <si>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</si>
  <si>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</si>
  <si>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</si>
  <si>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</si>
  <si>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</si>
  <si>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</si>
  <si>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</si>
  <si>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</si>
  <si>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</si>
  <si>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</si>
  <si>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</si>
  <si>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</si>
  <si>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</si>
  <si>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</si>
  <si>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</si>
  <si>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</si>
  <si>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</si>
  <si>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</si>
  <si>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</si>
  <si>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</si>
  <si>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</si>
  <si>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</si>
  <si>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</si>
  <si>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</si>
  <si>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</si>
  <si>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</si>
  <si>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</si>
  <si>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</si>
  <si>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</si>
  <si>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</si>
  <si>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</si>
  <si>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</si>
  <si>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</si>
  <si>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</si>
  <si>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</si>
  <si>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</si>
  <si>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</si>
  <si>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</si>
  <si>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</si>
  <si>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</si>
  <si>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</si>
  <si>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</si>
  <si>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</si>
  <si>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</si>
  <si>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</si>
  <si>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</si>
  <si>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</si>
  <si>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</si>
  <si>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</si>
  <si>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</si>
  <si>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</si>
  <si>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</si>
  <si>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</si>
  <si>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</si>
  <si>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</si>
  <si>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</si>
  <si>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</si>
  <si>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</si>
  <si>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</si>
  <si>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</si>
  <si>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</si>
  <si>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</si>
  <si>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</si>
  <si>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</si>
  <si>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</si>
  <si>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</si>
  <si>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</si>
  <si>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</si>
  <si>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</si>
  <si>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</si>
  <si>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</si>
  <si>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</si>
  <si>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</si>
  <si>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</si>
  <si>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</si>
  <si>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</si>
  <si>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</si>
  <si>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</si>
  <si>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</si>
  <si>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</si>
  <si>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</si>
  <si>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</si>
  <si>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</si>
  <si>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</si>
  <si>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</si>
  <si>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</si>
  <si>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</si>
  <si>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</si>
  <si>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</si>
  <si>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</si>
  <si>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</si>
  <si>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</si>
  <si>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</si>
  <si>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</si>
  <si>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</si>
  <si>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</si>
  <si>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</si>
  <si>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</si>
  <si>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</si>
  <si>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</si>
  <si>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</si>
  <si>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</si>
  <si>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</si>
  <si>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</si>
  <si>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</si>
  <si>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</si>
  <si>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</si>
  <si>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</si>
  <si>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</si>
  <si>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</si>
  <si>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</si>
  <si>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</si>
  <si>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</si>
  <si>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</si>
  <si>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</si>
  <si>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</si>
  <si>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</si>
  <si>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</si>
  <si>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</si>
  <si>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</si>
  <si>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</si>
  <si>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</si>
  <si>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</si>
  <si>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</si>
  <si>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</si>
  <si>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</si>
  <si>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</si>
  <si>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</si>
  <si>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</si>
  <si>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</si>
  <si>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</si>
  <si>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</si>
  <si>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</si>
  <si>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</si>
  <si>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</si>
  <si>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</si>
  <si>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</si>
  <si>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</si>
  <si>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</si>
  <si>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</si>
  <si>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</si>
  <si>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</si>
  <si>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</si>
  <si>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</si>
  <si>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</si>
  <si>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</si>
  <si>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</si>
  <si>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</si>
  <si>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</si>
  <si>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</si>
  <si>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</si>
  <si>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</si>
  <si>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</si>
  <si>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</si>
  <si>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</si>
  <si>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</si>
  <si>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</si>
  <si>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</si>
  <si>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</si>
  <si>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</si>
  <si>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</si>
  <si>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</si>
  <si>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</si>
  <si>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</si>
  <si>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</si>
  <si>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</si>
  <si>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</si>
  <si>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</si>
  <si>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</si>
  <si>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</si>
  <si>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</si>
  <si>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</si>
  <si>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</si>
  <si>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</si>
  <si>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</si>
  <si>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</si>
  <si>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</si>
  <si>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</si>
  <si>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</si>
  <si>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</si>
  <si>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</si>
  <si>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</si>
  <si>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</si>
  <si>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</si>
  <si>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</si>
  <si>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</si>
  <si>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</si>
  <si>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</si>
  <si>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</si>
  <si>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</si>
  <si>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</si>
  <si>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</si>
  <si>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</si>
  <si>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</si>
  <si>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</si>
  <si>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</si>
  <si>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</si>
  <si>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</si>
  <si>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</si>
  <si>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</si>
  <si>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</si>
  <si>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</si>
  <si>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</si>
  <si>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</si>
  <si>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</si>
  <si>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</si>
  <si>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</si>
  <si>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</si>
  <si>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</si>
  <si>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</si>
  <si>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</si>
  <si>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</si>
  <si>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</si>
  <si>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</si>
  <si>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</si>
  <si>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</si>
  <si>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</si>
  <si>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</si>
  <si>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</si>
  <si>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</si>
  <si>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</si>
  <si>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</si>
  <si>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</si>
  <si>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</si>
  <si>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</si>
  <si>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</si>
  <si>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</si>
  <si>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</si>
  <si>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</si>
  <si>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</si>
  <si>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</si>
  <si>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</si>
  <si>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</si>
  <si>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</si>
  <si>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</si>
  <si>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</si>
  <si>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</si>
  <si>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</si>
  <si>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</si>
  <si>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</si>
  <si>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</si>
  <si>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</si>
  <si>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</si>
  <si>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</si>
  <si>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</si>
  <si>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</si>
  <si>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</si>
  <si>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</si>
  <si>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</si>
  <si>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</si>
  <si>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</si>
  <si>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</si>
  <si>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</si>
  <si>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</si>
  <si>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</si>
  <si>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</si>
  <si>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</si>
  <si>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</si>
  <si>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</si>
  <si>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</si>
  <si>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</si>
  <si>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</si>
  <si>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</si>
  <si>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</si>
  <si>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</si>
  <si>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</si>
  <si>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</si>
  <si>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</si>
  <si>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</si>
  <si>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</si>
  <si>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</si>
  <si>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</si>
  <si>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</si>
  <si>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</si>
  <si>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</si>
  <si>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</si>
  <si>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</si>
  <si>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</si>
  <si>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</si>
  <si>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</si>
  <si>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</si>
  <si>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</si>
  <si>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</si>
  <si>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</si>
  <si>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</si>
  <si>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</si>
  <si>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</si>
  <si>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</si>
  <si>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</si>
  <si>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</si>
  <si>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</si>
  <si>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</si>
  <si>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</si>
  <si>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</si>
  <si>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</si>
  <si>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</si>
  <si>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</si>
  <si>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</si>
  <si>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</si>
  <si>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</si>
  <si>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</si>
  <si>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</si>
  <si>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</si>
  <si>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</si>
  <si>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</si>
  <si>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</si>
  <si>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</si>
  <si>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</si>
  <si>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</si>
  <si>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</si>
  <si>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</si>
  <si>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</si>
  <si>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</si>
  <si>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</si>
  <si>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</si>
  <si>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</si>
  <si>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</si>
  <si>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</si>
  <si>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</si>
  <si>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</si>
  <si>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</si>
  <si>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</si>
  <si>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</si>
  <si>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</si>
  <si>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</si>
  <si>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</si>
  <si>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</si>
  <si>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</si>
  <si>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</si>
  <si>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</si>
  <si>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</si>
  <si>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</si>
  <si>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</si>
  <si>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</si>
  <si>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</si>
  <si>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</si>
  <si>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</si>
  <si>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</si>
  <si>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</si>
  <si>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</si>
  <si>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</si>
  <si>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</si>
  <si>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</si>
  <si>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</si>
  <si>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</si>
  <si>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</si>
  <si>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</si>
  <si>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</si>
  <si>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</si>
  <si>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</si>
  <si>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</si>
  <si>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</si>
  <si>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</si>
  <si>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</si>
  <si>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</si>
  <si>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</si>
  <si>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</si>
  <si>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</si>
  <si>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</si>
  <si>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</si>
  <si>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</si>
  <si>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</si>
  <si>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</si>
  <si>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</si>
  <si>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</si>
  <si>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</si>
  <si>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</si>
  <si>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</si>
  <si>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</si>
  <si>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</si>
  <si>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</si>
  <si>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</si>
  <si>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</si>
  <si>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</si>
  <si>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</si>
  <si>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</si>
  <si>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</si>
  <si>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</si>
  <si>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</si>
  <si>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</si>
  <si>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</si>
  <si>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</si>
  <si>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</si>
  <si>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</si>
  <si>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</si>
  <si>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</si>
  <si>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</si>
  <si>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</si>
  <si>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</si>
  <si>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</si>
  <si>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</si>
  <si>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</si>
  <si>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</si>
  <si>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</si>
  <si>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</si>
  <si>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</si>
  <si>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</si>
  <si>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</si>
  <si>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</si>
  <si>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</si>
  <si>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</si>
  <si>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</si>
  <si>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</si>
  <si>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</si>
  <si>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</si>
  <si>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</si>
  <si>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</si>
  <si>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</si>
  <si>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</si>
  <si>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</si>
  <si>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</si>
  <si>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</si>
  <si>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</si>
  <si>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</si>
  <si>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</si>
  <si>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</si>
  <si>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</si>
  <si>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</si>
  <si>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</si>
  <si>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</si>
  <si>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</si>
  <si>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</si>
  <si>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</si>
  <si>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</si>
  <si>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</si>
  <si>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</si>
  <si>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</si>
  <si>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</si>
  <si>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</si>
  <si>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</si>
  <si>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</si>
  <si>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</si>
  <si>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</si>
  <si>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</si>
  <si>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</si>
  <si>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</si>
  <si>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</si>
  <si>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</si>
  <si>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</si>
  <si>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</si>
  <si>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</si>
  <si>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</si>
  <si>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</si>
  <si>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</si>
  <si>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</si>
  <si>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</si>
  <si>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</si>
  <si>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</si>
  <si>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</si>
  <si>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</si>
  <si>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</si>
  <si>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</si>
  <si>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</si>
  <si>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</si>
  <si>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</si>
  <si>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</si>
  <si>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</si>
  <si>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</si>
  <si>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</si>
  <si>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</si>
  <si>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</si>
  <si>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</si>
  <si>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</si>
  <si>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</si>
  <si>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</si>
  <si>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</si>
  <si>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</si>
  <si>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</si>
  <si>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</si>
  <si>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</si>
  <si>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</si>
  <si>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</si>
  <si>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</si>
  <si>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</si>
  <si>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</si>
  <si>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</si>
  <si>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</si>
  <si>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</si>
  <si>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</si>
  <si>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</si>
  <si>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</si>
  <si>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</si>
  <si>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</si>
  <si>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</si>
  <si>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</si>
  <si>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</si>
  <si>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</si>
  <si>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</si>
  <si>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</si>
  <si>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</si>
  <si>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</si>
  <si>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</si>
  <si>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</si>
  <si>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</si>
  <si>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</si>
  <si>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</si>
  <si>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</si>
  <si>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</si>
  <si>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</si>
  <si>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</si>
  <si>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</si>
  <si>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</si>
  <si>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</si>
  <si>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</si>
  <si>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</si>
  <si>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</si>
  <si>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</si>
  <si>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</si>
  <si>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</si>
  <si>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</si>
  <si>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</si>
  <si>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</si>
  <si>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</si>
  <si>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</si>
  <si>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</si>
  <si>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</si>
  <si>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</si>
  <si>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</si>
  <si>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</si>
  <si>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</si>
  <si>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</si>
  <si>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</si>
  <si>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</si>
  <si>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</si>
  <si>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</si>
  <si>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</si>
  <si>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</si>
  <si>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</si>
  <si>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</si>
  <si>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</si>
  <si>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</si>
  <si>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</si>
  <si>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</si>
  <si>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</si>
  <si>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</si>
  <si>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</si>
  <si>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</si>
  <si>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</si>
  <si>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</si>
  <si>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</si>
  <si>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</si>
  <si>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</si>
  <si>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</si>
  <si>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</si>
  <si>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</si>
  <si>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</si>
  <si>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</si>
  <si>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</si>
  <si>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</si>
  <si>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</si>
  <si>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</si>
  <si>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</si>
  <si>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</si>
  <si>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</si>
  <si>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</si>
  <si>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</si>
  <si>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</si>
  <si>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</si>
  <si>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</si>
  <si>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</si>
  <si>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</si>
  <si>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</si>
  <si>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</si>
  <si>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</si>
  <si>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</si>
  <si>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</si>
  <si>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</si>
  <si>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</si>
  <si>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</si>
  <si>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</si>
  <si>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</si>
  <si>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</si>
  <si>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</si>
  <si>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</si>
  <si>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</si>
  <si>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</si>
  <si>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</si>
  <si>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</si>
  <si>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</si>
  <si>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</si>
  <si>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</si>
  <si>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</si>
  <si>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</si>
  <si>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</si>
  <si>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</si>
  <si>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</si>
  <si>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</si>
  <si>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</si>
  <si>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</si>
  <si>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</si>
  <si>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</si>
  <si>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</si>
  <si>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</si>
  <si>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</si>
  <si>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</si>
  <si>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</si>
  <si>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</si>
  <si>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</si>
  <si>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</si>
  <si>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</si>
  <si>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</si>
  <si>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</si>
  <si>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</si>
  <si>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</si>
  <si>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</si>
  <si>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</si>
  <si>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</si>
  <si>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</si>
  <si>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</si>
  <si>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</si>
  <si>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</si>
  <si>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</si>
  <si>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</si>
  <si>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</si>
  <si>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</si>
  <si>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</si>
  <si>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</si>
  <si>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</si>
  <si>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</si>
  <si>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</si>
  <si>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</si>
  <si>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</si>
  <si>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</si>
  <si>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</si>
  <si>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</si>
  <si>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</si>
  <si>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</si>
  <si>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</si>
  <si>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</si>
  <si>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</si>
  <si>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</si>
  <si>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</si>
  <si>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</si>
  <si>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</si>
  <si>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</si>
  <si>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</si>
  <si>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</si>
  <si>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</si>
  <si>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</si>
  <si>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</si>
  <si>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</si>
  <si>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</si>
  <si>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</si>
  <si>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</si>
  <si>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</si>
  <si>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</si>
  <si>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</si>
  <si>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</si>
  <si>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</si>
  <si>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</si>
  <si>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</si>
  <si>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</si>
  <si>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</si>
  <si>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</si>
  <si>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</si>
  <si>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</si>
  <si>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</si>
  <si>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</si>
  <si>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</si>
  <si>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</si>
  <si>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</si>
  <si>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</si>
  <si>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</si>
  <si>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</si>
  <si>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</si>
  <si>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</si>
  <si>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</si>
  <si>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</si>
  <si>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</si>
  <si>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</si>
  <si>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</si>
  <si>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</si>
  <si>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</si>
  <si>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</si>
  <si>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</si>
  <si>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</si>
  <si>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</si>
  <si>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</si>
  <si>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</si>
  <si>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</si>
  <si>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</si>
  <si>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</si>
  <si>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</si>
  <si>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</si>
  <si>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</si>
  <si>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</si>
  <si>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</si>
  <si>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</si>
  <si>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</si>
  <si>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</si>
  <si>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</si>
  <si>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</si>
  <si>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</si>
  <si>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</si>
  <si>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</si>
  <si>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</si>
  <si>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</si>
  <si>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</si>
  <si>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</si>
  <si>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</si>
  <si>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</si>
  <si>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</si>
  <si>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</si>
  <si>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</si>
  <si>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</si>
  <si>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</si>
  <si>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</si>
  <si>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</si>
  <si>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</si>
  <si>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</si>
  <si>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</si>
  <si>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</si>
  <si>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</si>
  <si>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</si>
  <si>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</si>
  <si>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</si>
  <si>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</si>
  <si>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</si>
  <si>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</si>
  <si>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</si>
  <si>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</si>
  <si>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</si>
  <si>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</si>
  <si>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</si>
  <si>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</si>
  <si>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</si>
  <si>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</si>
  <si>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</si>
  <si>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</si>
  <si>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</si>
  <si>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</si>
  <si>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</si>
  <si>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</si>
  <si>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</si>
  <si>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</si>
  <si>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</si>
  <si>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</si>
  <si>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</si>
  <si>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</si>
  <si>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</si>
  <si>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</si>
  <si>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</si>
  <si>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</si>
  <si>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</si>
  <si>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</si>
  <si>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</si>
  <si>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</si>
  <si>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</si>
  <si>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</si>
  <si>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</si>
  <si>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</si>
  <si>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</si>
  <si>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</si>
  <si>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</si>
  <si>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</si>
  <si>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</si>
  <si>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</si>
  <si>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</si>
  <si>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</si>
  <si>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</si>
  <si>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</si>
  <si>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</si>
  <si>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</si>
  <si>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</si>
  <si>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</si>
  <si>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</si>
  <si>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</si>
  <si>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</si>
  <si>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</si>
  <si>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</si>
  <si>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</si>
  <si>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</si>
  <si>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</si>
  <si>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</si>
  <si>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</si>
  <si>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</si>
  <si>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</si>
  <si>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</si>
  <si>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</si>
  <si>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</si>
  <si>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</si>
  <si>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</si>
  <si>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</si>
  <si>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</si>
  <si>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</si>
  <si>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</si>
  <si>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</si>
  <si>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</si>
  <si>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</si>
  <si>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</si>
  <si>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</si>
  <si>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</si>
  <si>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</si>
  <si>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</si>
  <si>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</si>
  <si>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</si>
  <si>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</si>
  <si>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</si>
  <si>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</si>
  <si>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</si>
  <si>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</si>
  <si>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</si>
  <si>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</si>
  <si>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</si>
  <si>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</si>
  <si>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</si>
  <si>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</si>
  <si>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</si>
  <si>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</si>
  <si>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</si>
  <si>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</si>
  <si>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</si>
  <si>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</si>
  <si>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</si>
  <si>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</si>
  <si>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</si>
  <si>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</si>
  <si>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</si>
  <si>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</si>
  <si>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</si>
  <si>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</si>
  <si>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</si>
  <si>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</si>
  <si>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</si>
  <si>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</si>
  <si>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</si>
  <si>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</si>
  <si>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</si>
  <si>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</si>
  <si>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</si>
  <si>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</si>
  <si>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</si>
  <si>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</si>
  <si>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</si>
  <si>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</si>
  <si>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</si>
  <si>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</si>
  <si>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</si>
  <si>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</si>
  <si>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</si>
  <si>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</si>
  <si>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</si>
  <si>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</si>
  <si>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</si>
  <si>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</si>
  <si>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</si>
  <si>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</si>
  <si>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</si>
  <si>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</si>
  <si>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</si>
  <si>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</si>
  <si>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</si>
  <si>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</si>
  <si>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</si>
  <si>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</si>
  <si>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</si>
  <si>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</si>
  <si>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</si>
  <si>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</si>
  <si>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</si>
  <si>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</si>
  <si>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</si>
  <si>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</si>
  <si>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</si>
  <si>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</si>
  <si>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</si>
  <si>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</si>
  <si>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</si>
  <si>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</si>
  <si>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</si>
  <si>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</si>
  <si>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</si>
  <si>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</si>
  <si>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</si>
  <si>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</si>
  <si>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</si>
  <si>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</si>
  <si>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</si>
  <si>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</si>
  <si>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</si>
  <si>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</si>
  <si>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</si>
  <si>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</si>
  <si>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</si>
  <si>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</si>
  <si>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</si>
  <si>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</si>
  <si>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</si>
  <si>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</si>
  <si>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</si>
  <si>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</si>
  <si>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</si>
  <si>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</si>
  <si>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</si>
  <si>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</si>
  <si>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</si>
  <si>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</si>
  <si>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</si>
  <si>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</si>
  <si>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</si>
  <si>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</si>
  <si>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</si>
  <si>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</si>
  <si>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</si>
  <si>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</si>
  <si>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</si>
  <si>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</si>
  <si>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</si>
  <si>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</si>
  <si>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</si>
  <si>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</si>
  <si>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</si>
  <si>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</si>
  <si>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</si>
  <si>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</si>
  <si>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</si>
  <si>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</si>
  <si>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</si>
  <si>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</si>
  <si>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</si>
  <si>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</si>
  <si>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</si>
  <si>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</si>
  <si>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</si>
  <si>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</si>
  <si>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</si>
  <si>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</si>
  <si>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</si>
  <si>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</si>
  <si>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</si>
  <si>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</si>
  <si>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</si>
  <si>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</si>
  <si>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</si>
  <si>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</si>
  <si>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</si>
  <si>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</si>
  <si>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</si>
  <si>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</si>
  <si>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</si>
  <si>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</si>
  <si>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</si>
  <si>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</si>
  <si>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</si>
  <si>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</si>
  <si>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</si>
  <si>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</si>
  <si>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</si>
  <si>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</si>
  <si>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</si>
  <si>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</si>
  <si>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</si>
  <si>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</si>
  <si>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</si>
  <si>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</si>
  <si>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</si>
  <si>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</si>
  <si>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</si>
  <si>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</si>
  <si>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</si>
  <si>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</si>
  <si>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</si>
  <si>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</si>
  <si>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</si>
  <si>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</si>
  <si>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</si>
  <si>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</si>
  <si>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</si>
  <si>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</si>
  <si>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</si>
  <si>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</si>
  <si>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</si>
  <si>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</si>
  <si>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</si>
  <si>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</si>
  <si>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</si>
  <si>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</si>
  <si>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</si>
  <si>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</si>
  <si>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</si>
  <si>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</si>
  <si>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</si>
  <si>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</si>
  <si>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</si>
  <si>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</si>
  <si>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</si>
  <si>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</si>
  <si>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</si>
  <si>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</si>
  <si>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</si>
  <si>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</si>
  <si>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</si>
  <si>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</si>
  <si>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</si>
  <si>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</si>
  <si>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</si>
  <si>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</si>
  <si>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</si>
  <si>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</si>
  <si>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</si>
  <si>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</si>
  <si>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</si>
  <si>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</si>
  <si>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</si>
  <si>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</si>
  <si>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</si>
  <si>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</si>
  <si>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</si>
  <si>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</si>
  <si>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</si>
  <si>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</si>
  <si>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</si>
  <si>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</si>
  <si>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</si>
  <si>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</si>
  <si>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</si>
  <si>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</si>
  <si>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</si>
  <si>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</si>
  <si>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</si>
  <si>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</si>
  <si>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</si>
  <si>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</si>
  <si>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</si>
  <si>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</si>
  <si>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</si>
  <si>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</si>
  <si>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</si>
  <si>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</si>
  <si>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</si>
  <si>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</si>
  <si>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</si>
  <si>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</si>
  <si>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</si>
  <si>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</si>
  <si>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</si>
  <si>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</si>
  <si>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</si>
  <si>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</si>
  <si>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</si>
  <si>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</si>
  <si>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</si>
  <si>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</si>
  <si>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</si>
  <si>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</si>
  <si>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</si>
  <si>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</si>
  <si>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</si>
  <si>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</si>
  <si>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</si>
  <si>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</si>
  <si>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</si>
  <si>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</si>
  <si>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</si>
  <si>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</si>
  <si>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</si>
  <si>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</si>
  <si>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</si>
  <si>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</si>
  <si>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</si>
  <si>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</si>
  <si>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</si>
  <si>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</si>
  <si>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</si>
  <si>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</si>
  <si>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</si>
  <si>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</si>
  <si>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</si>
  <si>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</si>
  <si>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</si>
  <si>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</si>
  <si>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</si>
  <si>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</si>
  <si>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</si>
  <si>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</si>
  <si>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</si>
  <si>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</si>
  <si>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</si>
  <si>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</si>
  <si>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</si>
  <si>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</si>
  <si>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</si>
  <si>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</si>
  <si>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</si>
  <si>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</si>
  <si>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</si>
  <si>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</si>
  <si>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</si>
  <si>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</si>
  <si>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</si>
  <si>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</si>
  <si>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</si>
  <si>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</si>
  <si>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</si>
  <si>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</si>
  <si>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</si>
  <si>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</si>
  <si>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</si>
  <si>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</si>
  <si>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</si>
  <si>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</si>
  <si>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</si>
  <si>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</si>
  <si>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</si>
  <si>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</si>
  <si>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</si>
  <si>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</si>
  <si>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</si>
  <si>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</si>
  <si>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</si>
  <si>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</si>
  <si>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</si>
  <si>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</si>
  <si>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</si>
  <si>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</si>
  <si>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</si>
  <si>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</si>
  <si>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</si>
  <si>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</si>
  <si>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</si>
  <si>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</si>
  <si>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</si>
  <si>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</si>
  <si>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</si>
  <si>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</si>
  <si>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</si>
  <si>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</si>
  <si>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</si>
  <si>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</si>
  <si>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</si>
  <si>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</si>
  <si>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</si>
  <si>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</si>
  <si>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</si>
  <si>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</si>
  <si>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</si>
  <si>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</si>
  <si>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</si>
  <si>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</si>
  <si>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</si>
  <si>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</si>
  <si>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</si>
  <si>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</si>
  <si>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</si>
  <si>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</si>
  <si>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</si>
  <si>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</si>
  <si>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</si>
  <si>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</si>
  <si>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</si>
  <si>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</si>
  <si>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</si>
  <si>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</si>
  <si>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</si>
  <si>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</si>
  <si>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</si>
  <si>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</si>
  <si>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</si>
  <si>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</si>
  <si>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</si>
  <si>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</si>
  <si>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</si>
  <si>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</si>
  <si>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</si>
  <si>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</si>
  <si>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</si>
  <si>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</si>
  <si>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</si>
  <si>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</si>
  <si>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</si>
  <si>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</si>
  <si>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</si>
  <si>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</si>
  <si>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</si>
  <si>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</si>
  <si>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</si>
  <si>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</si>
  <si>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</si>
  <si>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</si>
  <si>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</si>
  <si>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</si>
  <si>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</si>
  <si>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</si>
  <si>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</si>
  <si>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</si>
  <si>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</si>
  <si>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</si>
  <si>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</si>
  <si>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</si>
  <si>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</si>
  <si>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</si>
  <si>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</si>
  <si>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</si>
  <si>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</si>
  <si>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</si>
  <si>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</si>
  <si>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</si>
  <si>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</si>
  <si>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</si>
  <si>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</si>
  <si>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</si>
  <si>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</si>
  <si>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</si>
  <si>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</si>
  <si>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</si>
  <si>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</si>
  <si>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</si>
  <si>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</si>
  <si>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</si>
  <si>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</si>
  <si>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</si>
  <si>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</si>
  <si>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</si>
  <si>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</si>
  <si>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</si>
  <si>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</si>
  <si>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</si>
  <si>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</si>
  <si>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</si>
  <si>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</si>
  <si>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</si>
  <si>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</si>
  <si>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</si>
  <si>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</si>
  <si>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</si>
  <si>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</si>
  <si>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</si>
  <si>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</si>
  <si>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</si>
  <si>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</si>
  <si>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</si>
  <si>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</si>
  <si>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</si>
  <si>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</si>
  <si>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</si>
  <si>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</si>
  <si>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</si>
  <si>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</si>
  <si>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</si>
  <si>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</si>
  <si>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</si>
  <si>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</si>
  <si>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</si>
  <si>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</si>
  <si>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</si>
  <si>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</si>
  <si>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</si>
  <si>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</si>
  <si>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</si>
  <si>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</si>
  <si>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</si>
  <si>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</si>
  <si>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</si>
  <si>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</si>
  <si>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</si>
  <si>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</si>
  <si>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</si>
  <si>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</si>
  <si>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</si>
  <si>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</si>
  <si>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</si>
  <si>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</si>
  <si>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</si>
  <si>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</si>
  <si>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</si>
  <si>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</si>
  <si>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</si>
  <si>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</si>
  <si>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</si>
  <si>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</si>
  <si>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</si>
  <si>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</si>
  <si>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</si>
  <si>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</si>
  <si>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</si>
  <si>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</si>
  <si>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</si>
  <si>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</si>
  <si>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</si>
  <si>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</si>
  <si>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</si>
  <si>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</si>
  <si>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</si>
  <si>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</si>
  <si>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</si>
  <si>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</si>
  <si>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</si>
  <si>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</si>
  <si>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</si>
  <si>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</si>
  <si>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</si>
  <si>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</si>
  <si>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</si>
  <si>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</si>
  <si>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</si>
  <si>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</si>
  <si>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</si>
  <si>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</si>
  <si>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</si>
  <si>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</si>
  <si>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</si>
  <si>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</si>
  <si>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</si>
  <si>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</si>
  <si>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</si>
  <si>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</si>
  <si>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</si>
  <si>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</si>
  <si>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</si>
  <si>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</si>
  <si>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</si>
  <si>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</si>
  <si>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</si>
  <si>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</si>
  <si>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</si>
  <si>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</si>
  <si>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</si>
  <si>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</si>
  <si>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</si>
  <si>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</si>
  <si>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</si>
  <si>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</si>
  <si>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</si>
  <si>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</si>
  <si>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</si>
  <si>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</si>
  <si>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</si>
  <si>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</si>
  <si>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</si>
  <si>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</si>
  <si>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</si>
  <si>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</si>
  <si>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</si>
  <si>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</si>
  <si>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</si>
  <si>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</si>
  <si>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</si>
  <si>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</si>
  <si>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</si>
  <si>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</si>
  <si>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</si>
  <si>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</si>
  <si>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</si>
  <si>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</si>
  <si>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</si>
  <si>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</si>
  <si>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</si>
  <si>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</si>
  <si>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</si>
  <si>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</si>
  <si>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</si>
  <si>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</si>
  <si>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</si>
  <si>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</si>
  <si>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</si>
  <si>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</si>
  <si>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</si>
  <si>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</si>
  <si>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</si>
  <si>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</si>
  <si>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</si>
  <si>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</si>
  <si>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</si>
  <si>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</si>
  <si>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</si>
  <si>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</si>
  <si>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</si>
  <si>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</si>
  <si>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</si>
  <si>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</si>
  <si>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</si>
  <si>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</si>
  <si>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</si>
  <si>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</si>
  <si>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</si>
  <si>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</si>
  <si>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</si>
  <si>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</si>
  <si>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</si>
  <si>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</si>
  <si>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</si>
  <si>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</si>
  <si>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</si>
  <si>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</si>
  <si>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</si>
  <si>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</si>
  <si>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</si>
  <si>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</si>
  <si>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</si>
  <si>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</si>
  <si>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</si>
  <si>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</si>
  <si>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</si>
  <si>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</si>
  <si>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</si>
  <si>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</si>
  <si>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</si>
  <si>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</si>
  <si>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</si>
  <si>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</si>
  <si>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</si>
  <si>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</si>
  <si>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</si>
  <si>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</si>
  <si>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</si>
  <si>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</si>
  <si>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</si>
  <si>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</si>
  <si>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</si>
  <si>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</si>
  <si>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</si>
  <si>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</si>
  <si>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</si>
  <si>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</si>
  <si>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</si>
  <si>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</si>
  <si>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</si>
  <si>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</si>
  <si>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</si>
  <si>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</si>
  <si>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</si>
  <si>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</si>
  <si>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</si>
  <si>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</si>
  <si>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</si>
  <si>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</si>
  <si>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</si>
  <si>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</si>
  <si>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</si>
  <si>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</si>
  <si>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</si>
  <si>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</si>
  <si>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</si>
  <si>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</si>
  <si>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</si>
  <si>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</si>
  <si>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</si>
  <si>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</si>
  <si>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</si>
  <si>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</si>
  <si>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</si>
  <si>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</si>
  <si>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</si>
  <si>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</si>
  <si>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</si>
  <si>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</si>
  <si>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</si>
  <si>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</si>
  <si>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</si>
  <si>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</si>
  <si>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</si>
  <si>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</si>
  <si>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</si>
  <si>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</si>
  <si>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</si>
  <si>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</si>
  <si>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</si>
  <si>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</si>
  <si>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</si>
  <si>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</si>
  <si>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</si>
  <si>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</si>
  <si>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</si>
  <si>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</si>
  <si>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</si>
  <si>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</si>
  <si>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</si>
  <si>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</si>
  <si>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</si>
  <si>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</si>
  <si>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</si>
  <si>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</si>
  <si>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</si>
  <si>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</si>
  <si>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</si>
  <si>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</si>
  <si>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</si>
  <si>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</si>
  <si>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</si>
  <si>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</si>
  <si>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</si>
  <si>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</si>
  <si>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</si>
  <si>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</si>
  <si>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</si>
  <si>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</si>
  <si>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</si>
  <si>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</si>
  <si>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</si>
  <si>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</si>
  <si>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</si>
  <si>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</si>
  <si>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</si>
  <si>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</si>
  <si>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</si>
  <si>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</si>
  <si>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</si>
  <si>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</si>
  <si>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</si>
  <si>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</si>
  <si>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</si>
  <si>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</si>
  <si>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</si>
  <si>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</si>
  <si>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</si>
  <si>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</si>
  <si>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</si>
  <si>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</si>
  <si>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</si>
  <si>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</si>
  <si>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</si>
  <si>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</si>
  <si>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</si>
  <si>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</si>
  <si>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</si>
  <si>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</si>
  <si>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</si>
  <si>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</si>
  <si>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</si>
  <si>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</si>
  <si>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</si>
  <si>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</si>
  <si>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</si>
  <si>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</si>
  <si>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</si>
  <si>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</si>
  <si>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</si>
  <si>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</si>
  <si>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</si>
  <si>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</si>
  <si>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</si>
  <si>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</si>
  <si>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</si>
  <si>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</si>
  <si>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</si>
  <si>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</si>
  <si>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</si>
  <si>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</si>
  <si>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</si>
  <si>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</si>
  <si>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</si>
  <si>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</si>
  <si>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</si>
  <si>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</si>
  <si>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</si>
  <si>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</si>
  <si>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</si>
  <si>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</si>
  <si>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</si>
  <si>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</si>
  <si>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</si>
  <si>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</si>
  <si>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</si>
  <si>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</si>
  <si>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</si>
  <si>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</si>
  <si>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</si>
  <si>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</si>
  <si>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</si>
  <si>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</si>
  <si>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</si>
  <si>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</si>
  <si>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</si>
  <si>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</si>
  <si>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</si>
  <si>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</si>
  <si>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</si>
  <si>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</si>
  <si>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</si>
  <si>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</si>
  <si>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</si>
  <si>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</si>
  <si>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</si>
  <si>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</si>
  <si>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</si>
  <si>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</si>
  <si>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</si>
  <si>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</si>
  <si>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</si>
  <si>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</si>
  <si>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</si>
  <si>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</si>
  <si>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</si>
  <si>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</si>
  <si>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</si>
  <si>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</si>
  <si>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</si>
  <si>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</si>
  <si>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</si>
  <si>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</si>
  <si>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</si>
  <si>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</si>
  <si>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</si>
  <si>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</si>
  <si>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</si>
  <si>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</si>
  <si>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</si>
  <si>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</si>
  <si>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</si>
  <si>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</si>
  <si>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</si>
  <si>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</si>
  <si>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</si>
  <si>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</si>
  <si>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</si>
  <si>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</si>
  <si>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</si>
  <si>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</si>
  <si>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</si>
  <si>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</si>
  <si>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</si>
  <si>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</si>
  <si>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</si>
  <si>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</si>
  <si>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</si>
  <si>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</si>
  <si>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</si>
  <si>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</si>
  <si>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</si>
  <si>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</si>
  <si>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</si>
  <si>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</si>
  <si>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</si>
  <si>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</si>
  <si>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</si>
  <si>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</si>
  <si>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</si>
  <si>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</si>
  <si>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</si>
  <si>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</si>
  <si>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</si>
  <si>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</si>
  <si>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</si>
  <si>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</si>
  <si>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</si>
  <si>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</si>
  <si>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</si>
  <si>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</si>
  <si>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</si>
  <si>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</si>
  <si>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</si>
  <si>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</si>
  <si>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</si>
  <si>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</si>
  <si>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</si>
  <si>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</si>
  <si>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</si>
  <si>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</si>
  <si>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</si>
  <si>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</si>
  <si>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</si>
  <si>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</si>
  <si>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</si>
  <si>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</si>
  <si>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</si>
  <si>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</si>
  <si>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</si>
  <si>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</si>
  <si>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</si>
  <si>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</si>
  <si>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</si>
  <si>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</si>
  <si>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</si>
  <si>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</si>
  <si>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</si>
  <si>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</si>
  <si>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</si>
  <si>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</si>
  <si>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</si>
  <si>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</si>
  <si>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</si>
  <si>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</si>
  <si>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</si>
  <si>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</si>
  <si>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</si>
  <si>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</si>
  <si>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</si>
  <si>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</si>
  <si>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</si>
  <si>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</si>
  <si>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</si>
  <si>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</si>
  <si>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</si>
  <si>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</si>
  <si>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</si>
  <si>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</si>
  <si>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</si>
  <si>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</si>
  <si>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</si>
  <si>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</si>
  <si>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</si>
  <si>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</si>
  <si>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</si>
  <si>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</si>
  <si>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</si>
  <si>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</si>
  <si>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</si>
  <si>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</si>
  <si>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</si>
  <si>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</si>
  <si>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</si>
  <si>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</si>
  <si>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</si>
  <si>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</si>
  <si>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</si>
  <si>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</si>
  <si>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</si>
  <si>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</si>
  <si>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</si>
  <si>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</si>
  <si>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</si>
  <si>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</si>
  <si>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</si>
  <si>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</si>
  <si>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</si>
  <si>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</si>
  <si>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</si>
  <si>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</si>
  <si>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</si>
  <si>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</si>
  <si>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</si>
  <si>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</si>
  <si>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</si>
  <si>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</si>
  <si>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</si>
  <si>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</si>
  <si>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</si>
  <si>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</si>
  <si>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</si>
  <si>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</si>
  <si>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</si>
  <si>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</si>
  <si>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</si>
  <si>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</si>
  <si>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</si>
  <si>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</si>
  <si>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</si>
  <si>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</si>
  <si>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</si>
  <si>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</si>
  <si>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</si>
  <si>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</si>
  <si>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</si>
  <si>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</si>
  <si>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</si>
  <si>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</si>
  <si>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</si>
  <si>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</si>
  <si>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</si>
  <si>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</si>
  <si>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</si>
  <si>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</si>
  <si>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</si>
  <si>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</si>
  <si>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</si>
  <si>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</si>
  <si>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</si>
  <si>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</si>
  <si>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</si>
  <si>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</si>
  <si>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</si>
  <si>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</si>
  <si>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</si>
  <si>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</si>
  <si>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</si>
  <si>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</si>
  <si>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</si>
  <si>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</si>
  <si>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</si>
  <si>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</si>
  <si>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</si>
  <si>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</si>
  <si>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</si>
  <si>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</si>
  <si>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</si>
  <si>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</si>
  <si>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</si>
  <si>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</si>
  <si>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</si>
  <si>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</si>
  <si>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</si>
  <si>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</si>
  <si>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</si>
  <si>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</si>
  <si>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</si>
  <si>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</si>
  <si>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</si>
  <si>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</si>
  <si>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</si>
  <si>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</si>
  <si>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</si>
  <si>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</si>
  <si>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</si>
  <si>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</si>
  <si>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</si>
  <si>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</si>
  <si>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</si>
  <si>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</si>
  <si>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</si>
  <si>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</si>
  <si>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</si>
  <si>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</si>
  <si>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</si>
  <si>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</si>
  <si>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</si>
  <si>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</si>
  <si>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</si>
  <si>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</si>
  <si>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</si>
  <si>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</si>
  <si>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</si>
  <si>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</si>
  <si>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</si>
  <si>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</si>
  <si>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</si>
  <si>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</si>
  <si>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</si>
  <si>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</si>
  <si>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</si>
  <si>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</si>
  <si>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</si>
  <si>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</si>
  <si>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</si>
  <si>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</si>
  <si>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</si>
  <si>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</si>
  <si>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</si>
  <si>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</si>
  <si>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</si>
  <si>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</si>
  <si>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</si>
  <si>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</si>
  <si>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</si>
  <si>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</si>
  <si>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</si>
  <si>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</si>
  <si>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</si>
  <si>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</si>
  <si>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</si>
  <si>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</si>
  <si>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</si>
  <si>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</si>
  <si>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</si>
  <si>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</si>
  <si>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</si>
  <si>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</si>
  <si>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</si>
  <si>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</si>
  <si>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</si>
  <si>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</si>
  <si>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</si>
  <si>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</si>
  <si>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</si>
  <si>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</si>
  <si>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</si>
  <si>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</si>
  <si>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</si>
  <si>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</si>
  <si>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</si>
  <si>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</si>
  <si>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</si>
  <si>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</si>
  <si>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</si>
  <si>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</si>
  <si>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</si>
  <si>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</si>
  <si>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</si>
  <si>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</si>
  <si>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</si>
  <si>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</si>
  <si>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</si>
  <si>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</si>
  <si>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</si>
  <si>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</si>
  <si>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</si>
  <si>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</si>
  <si>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</si>
  <si>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</si>
  <si>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</si>
  <si>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</si>
  <si>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</si>
  <si>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</si>
  <si>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</si>
  <si>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</si>
  <si>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</si>
  <si>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</si>
  <si>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</si>
  <si>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</si>
  <si>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</si>
  <si>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</si>
  <si>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</si>
  <si>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</si>
  <si>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</si>
  <si>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</si>
  <si>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</si>
  <si>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</si>
  <si>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</si>
  <si>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</si>
  <si>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</si>
  <si>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</si>
  <si>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</si>
  <si>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</si>
  <si>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</si>
  <si>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</si>
  <si>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</si>
  <si>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</si>
  <si>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</si>
  <si>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</si>
  <si>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</si>
  <si>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</si>
  <si>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</si>
  <si>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</si>
  <si>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</si>
  <si>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</si>
  <si>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</si>
  <si>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</si>
  <si>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</si>
  <si>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</si>
  <si>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</si>
  <si>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</si>
  <si>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</si>
  <si>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</si>
  <si>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</si>
  <si>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</si>
  <si>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</si>
  <si>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</si>
  <si>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</si>
  <si>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</si>
  <si>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</si>
  <si>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</si>
  <si>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</si>
  <si>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</si>
  <si>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</si>
  <si>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</si>
  <si>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</si>
  <si>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</si>
  <si>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</si>
  <si>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</si>
  <si>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</si>
  <si>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</si>
  <si>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</si>
  <si>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</si>
  <si>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</si>
  <si>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</si>
  <si>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</si>
  <si>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</si>
  <si>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</si>
  <si>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</si>
  <si>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</si>
  <si>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</si>
  <si>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</si>
  <si>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</si>
  <si>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</si>
  <si>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</si>
  <si>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</si>
  <si>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</si>
  <si>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</si>
  <si>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</si>
  <si>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</si>
  <si>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</si>
  <si>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</si>
  <si>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</si>
  <si>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</si>
  <si>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</si>
  <si>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</si>
  <si>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</si>
  <si>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</si>
  <si>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</si>
  <si>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</si>
  <si>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</si>
  <si>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</si>
  <si>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</si>
  <si>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</si>
  <si>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</si>
  <si>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</si>
  <si>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</si>
  <si>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</si>
  <si>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</si>
  <si>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</si>
  <si>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</si>
  <si>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</si>
  <si>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</si>
  <si>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</si>
  <si>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</si>
  <si>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</si>
  <si>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</si>
  <si>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</si>
  <si>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</si>
  <si>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</si>
  <si>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</si>
  <si>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</si>
  <si>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</si>
  <si>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</si>
  <si>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</si>
  <si>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</si>
  <si>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</si>
  <si>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</si>
  <si>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</si>
  <si>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</si>
  <si>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</si>
  <si>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</si>
  <si>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</si>
  <si>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</si>
  <si>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</si>
  <si>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</si>
  <si>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</si>
  <si>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</si>
  <si>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</si>
  <si>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</si>
  <si>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</si>
  <si>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</si>
  <si>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</si>
  <si>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</si>
  <si>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</si>
  <si>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</si>
  <si>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</si>
  <si>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</si>
  <si>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</si>
  <si>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</si>
  <si>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</si>
  <si>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</si>
  <si>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</si>
  <si>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</si>
  <si>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</si>
  <si>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</si>
  <si>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</si>
  <si>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</si>
  <si>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</si>
  <si>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</si>
  <si>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</si>
  <si>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</si>
  <si>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</si>
  <si>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</si>
  <si>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</si>
  <si>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</si>
  <si>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</si>
  <si>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</si>
  <si>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</si>
  <si>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</si>
  <si>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</si>
  <si>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</si>
  <si>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</si>
  <si>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</si>
  <si>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</si>
  <si>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</si>
  <si>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</si>
  <si>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</si>
  <si>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</si>
  <si>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</si>
  <si>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</si>
  <si>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</si>
  <si>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</si>
  <si>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</si>
  <si>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</si>
  <si>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</si>
  <si>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</si>
  <si>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</si>
  <si>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</si>
  <si>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</si>
  <si>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</si>
  <si>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</si>
  <si>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</si>
  <si>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</si>
  <si>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</si>
  <si>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</si>
  <si>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</si>
  <si>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</si>
  <si>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</si>
  <si>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</si>
  <si>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</si>
  <si>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</si>
  <si>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</si>
  <si>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</si>
  <si>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</si>
  <si>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</si>
  <si>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</si>
  <si>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</si>
  <si>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</si>
  <si>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</si>
  <si>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</si>
  <si>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</si>
  <si>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</si>
  <si>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</si>
  <si>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</si>
  <si>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</si>
  <si>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</si>
  <si>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</si>
  <si>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</si>
  <si>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</si>
  <si>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</si>
  <si>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</si>
  <si>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</si>
  <si>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</si>
  <si>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</si>
  <si>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</si>
  <si>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</si>
  <si>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</si>
  <si>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</si>
  <si>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</si>
  <si>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</si>
  <si>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</si>
  <si>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</si>
  <si>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</si>
  <si>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</si>
  <si>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</si>
  <si>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</si>
  <si>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</si>
  <si>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</si>
  <si>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</si>
  <si>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</si>
  <si>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</si>
  <si>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</si>
  <si>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</si>
  <si>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</si>
  <si>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</si>
  <si>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</si>
  <si>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</si>
  <si>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</si>
  <si>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</si>
  <si>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</si>
  <si>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</si>
  <si>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</si>
  <si>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</si>
  <si>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</si>
  <si>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</si>
  <si>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</si>
  <si>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</si>
  <si>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</si>
  <si>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</si>
  <si>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</si>
  <si>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</si>
  <si>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</si>
  <si>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</si>
  <si>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</si>
  <si>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</si>
  <si>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</si>
  <si>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</si>
  <si>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</si>
  <si>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</si>
  <si>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</si>
  <si>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</si>
  <si>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</si>
  <si>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</si>
  <si>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</si>
  <si>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</si>
  <si>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</si>
  <si>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</si>
  <si>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</si>
  <si>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</si>
  <si>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</si>
  <si>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</si>
  <si>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</si>
  <si>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</si>
  <si>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</si>
  <si>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</si>
  <si>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</si>
  <si>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</si>
  <si>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</si>
  <si>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</si>
  <si>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</si>
  <si>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</si>
  <si>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</si>
  <si>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</si>
  <si>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</si>
  <si>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</si>
  <si>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</si>
  <si>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</si>
  <si>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</si>
  <si>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</si>
  <si>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</si>
  <si>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</si>
  <si>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</si>
  <si>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</si>
  <si>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</si>
  <si>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</si>
  <si>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</si>
  <si>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</si>
  <si>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</si>
  <si>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</si>
  <si>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</si>
  <si>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</si>
  <si>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</si>
  <si>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</si>
  <si>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</si>
  <si>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</si>
  <si>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</si>
  <si>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</si>
  <si>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</si>
  <si>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</si>
  <si>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</si>
  <si>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</si>
  <si>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</si>
  <si>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</si>
  <si>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</si>
  <si>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</si>
  <si>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</si>
  <si>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</si>
  <si>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</si>
  <si>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</si>
  <si>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</si>
  <si>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</si>
  <si>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</si>
  <si>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</si>
  <si>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</si>
  <si>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</si>
  <si>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</si>
  <si>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</si>
  <si>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</si>
  <si>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</si>
  <si>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</si>
  <si>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</si>
  <si>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</si>
  <si>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</si>
  <si>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</si>
  <si>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</si>
  <si>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</si>
  <si>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</si>
  <si>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</si>
  <si>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</si>
  <si>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</si>
  <si>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</si>
  <si>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</si>
  <si>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</si>
  <si>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</si>
  <si>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</si>
  <si>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</si>
  <si>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</si>
  <si>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</si>
  <si>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</si>
  <si>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</si>
  <si>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</si>
  <si>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</si>
  <si>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</si>
  <si>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</si>
  <si>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</si>
  <si>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</si>
  <si>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</si>
  <si>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</si>
  <si>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</si>
  <si>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</si>
  <si>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</si>
  <si>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</si>
  <si>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</si>
  <si>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</si>
  <si>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</si>
  <si>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</si>
  <si>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</si>
  <si>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</si>
  <si>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</si>
  <si>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</si>
  <si>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</si>
  <si>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</si>
  <si>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</si>
  <si>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</si>
  <si>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</si>
  <si>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</si>
  <si>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</si>
  <si>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</si>
  <si>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</si>
  <si>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</si>
  <si>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</si>
  <si>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</si>
  <si>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</si>
  <si>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</si>
  <si>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</si>
  <si>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</si>
  <si>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</si>
  <si>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</si>
  <si>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</si>
  <si>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</si>
  <si>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</si>
  <si>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</si>
  <si>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</si>
  <si>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</si>
  <si>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</si>
  <si>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</si>
  <si>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</si>
  <si>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</si>
  <si>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</si>
  <si>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</si>
  <si>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</si>
  <si>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</si>
  <si>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</si>
  <si>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</si>
  <si>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</si>
  <si>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</si>
  <si>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</si>
  <si>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</si>
  <si>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</si>
  <si>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</si>
  <si>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</si>
  <si>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</si>
  <si>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</si>
  <si>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</si>
  <si>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</si>
  <si>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</si>
  <si>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</si>
  <si>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</si>
  <si>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</si>
  <si>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</si>
  <si>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</si>
  <si>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</si>
  <si>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</si>
  <si>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</si>
  <si>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</si>
  <si>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</si>
  <si>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</si>
  <si>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</si>
  <si>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</si>
  <si>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</si>
  <si>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</si>
  <si>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</si>
  <si>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</si>
  <si>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</si>
  <si>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</si>
  <si>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</si>
  <si>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</si>
  <si>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</si>
  <si>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</si>
  <si>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</si>
  <si>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</si>
  <si>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</si>
  <si>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</si>
  <si>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</si>
  <si>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</si>
  <si>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</si>
  <si>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</si>
  <si>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</si>
  <si>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</si>
  <si>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</si>
  <si>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</si>
  <si>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</si>
  <si>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</si>
  <si>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</si>
  <si>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</si>
  <si>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</si>
  <si>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</si>
  <si>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</si>
  <si>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</si>
  <si>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</si>
  <si>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</si>
  <si>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</si>
  <si>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</si>
  <si>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</si>
  <si>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</si>
  <si>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</si>
  <si>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</si>
  <si>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</si>
  <si>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</si>
  <si>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</si>
  <si>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</si>
  <si>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</si>
  <si>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</si>
  <si>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</si>
  <si>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</si>
  <si>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</si>
  <si>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</si>
  <si>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</si>
  <si>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</si>
  <si>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</si>
  <si>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</si>
  <si>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</si>
  <si>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</si>
  <si>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</si>
  <si>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</si>
  <si>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</si>
  <si>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</si>
  <si>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</si>
  <si>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</si>
  <si>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</si>
  <si>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</si>
  <si>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</si>
  <si>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</si>
  <si>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</si>
  <si>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</si>
  <si>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</si>
  <si>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</si>
  <si>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</si>
  <si>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</si>
  <si>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</si>
  <si>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</si>
  <si>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</si>
  <si>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</si>
  <si>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</si>
  <si>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</si>
  <si>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</si>
  <si>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</si>
  <si>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</si>
  <si>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</si>
  <si>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</si>
  <si>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</si>
  <si>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</si>
  <si>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</si>
  <si>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</si>
  <si>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</si>
  <si>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</si>
  <si>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</si>
  <si>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</si>
  <si>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</si>
  <si>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</si>
  <si>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</si>
  <si>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</si>
  <si>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</si>
  <si>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</si>
  <si>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</si>
  <si>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</si>
  <si>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</si>
  <si>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</si>
  <si>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</si>
  <si>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</si>
  <si>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</si>
  <si>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</si>
  <si>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</si>
  <si>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</si>
  <si>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</si>
  <si>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</si>
  <si>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</si>
  <si>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</si>
  <si>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</si>
  <si>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</si>
  <si>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</si>
  <si>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</si>
  <si>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</si>
  <si>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</si>
  <si>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</si>
  <si>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</si>
  <si>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</si>
  <si>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</si>
  <si>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</si>
  <si>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</si>
  <si>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</si>
  <si>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</si>
  <si>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</si>
  <si>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</si>
  <si>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</si>
  <si>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</si>
  <si>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</si>
  <si>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</si>
  <si>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</si>
  <si>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</si>
  <si>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</si>
  <si>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</si>
  <si>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</si>
  <si>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</si>
  <si>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</si>
  <si>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</si>
  <si>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</si>
  <si>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</si>
  <si>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</si>
  <si>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</si>
  <si>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</si>
  <si>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</si>
  <si>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</si>
  <si>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</si>
  <si>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</si>
  <si>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</si>
  <si>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</si>
  <si>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</si>
  <si>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</si>
  <si>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</si>
  <si>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</si>
  <si>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</si>
  <si>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</si>
  <si>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</si>
  <si>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</si>
  <si>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</si>
  <si>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</si>
  <si>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</si>
  <si>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</si>
  <si>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</si>
  <si>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</si>
  <si>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</si>
  <si>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</si>
  <si>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</si>
  <si>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</si>
  <si>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</si>
  <si>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</si>
  <si>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</si>
  <si>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</si>
  <si>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</si>
  <si>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</si>
  <si>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</si>
  <si>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</si>
  <si>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</si>
  <si>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</si>
  <si>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</si>
  <si>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</si>
  <si>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</si>
  <si>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</si>
  <si>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</si>
  <si>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</si>
  <si>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</si>
  <si>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</si>
  <si>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</si>
  <si>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</si>
  <si>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</si>
  <si>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</si>
  <si>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</si>
  <si>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</si>
  <si>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</si>
  <si>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</si>
  <si>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</si>
  <si>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</si>
  <si>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</si>
  <si>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</si>
  <si>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</si>
  <si>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</si>
  <si>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</si>
  <si>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</si>
  <si>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</si>
  <si>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</si>
  <si>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</si>
  <si>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</si>
  <si>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</si>
  <si>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</si>
  <si>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</si>
  <si>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</si>
  <si>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</si>
  <si>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</si>
  <si>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</si>
  <si>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</si>
  <si>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</si>
  <si>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</si>
  <si>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</si>
  <si>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</si>
  <si>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</si>
  <si>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</si>
  <si>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</si>
  <si>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</si>
  <si>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</si>
  <si>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</si>
  <si>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</si>
  <si>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</si>
  <si>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</si>
  <si>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</si>
  <si>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</si>
  <si>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</si>
  <si>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</si>
  <si>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</si>
  <si>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</si>
  <si>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</si>
  <si>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</si>
  <si>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</si>
  <si>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</si>
  <si>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</si>
  <si>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</si>
  <si>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</si>
  <si>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</si>
  <si>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</si>
  <si>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</si>
  <si>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</si>
  <si>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</si>
  <si>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</si>
  <si>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</si>
  <si>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</si>
  <si>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</si>
  <si>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</si>
  <si>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</si>
  <si>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</si>
  <si>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</si>
  <si>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</si>
  <si>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</si>
  <si>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</si>
  <si>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</si>
  <si>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</si>
  <si>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</si>
  <si>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</si>
  <si>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</si>
  <si>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</si>
  <si>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</si>
  <si>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</si>
  <si>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</si>
  <si>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</si>
  <si>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</si>
  <si>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</si>
  <si>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</si>
  <si>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</si>
  <si>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</si>
  <si>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</si>
  <si>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</si>
  <si>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</si>
  <si>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</si>
  <si>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</si>
  <si>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</si>
  <si>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</si>
  <si>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</si>
  <si>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</si>
  <si>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</si>
  <si>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</si>
  <si>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</si>
  <si>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</si>
  <si>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</si>
  <si>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</si>
  <si>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</si>
  <si>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</si>
  <si>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</si>
  <si>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</si>
  <si>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</si>
  <si>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</si>
  <si>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</si>
  <si>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</si>
  <si>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</si>
  <si>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</si>
  <si>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</si>
  <si>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</si>
  <si>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</si>
  <si>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</si>
  <si>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</si>
  <si>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</si>
  <si>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</si>
  <si>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</si>
  <si>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</si>
  <si>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</si>
  <si>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</si>
  <si>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</si>
  <si>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</si>
  <si>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</si>
  <si>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</si>
  <si>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</si>
  <si>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</si>
  <si>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</si>
  <si>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</si>
  <si>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</si>
  <si>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</si>
  <si>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</si>
  <si>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</si>
  <si>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</si>
  <si>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</si>
  <si>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</si>
  <si>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</si>
  <si>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</si>
  <si>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</si>
  <si>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</si>
  <si>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</si>
  <si>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</si>
  <si>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</si>
  <si>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</si>
  <si>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</si>
  <si>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</si>
  <si>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</si>
  <si>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</si>
  <si>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</si>
  <si>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</si>
  <si>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</si>
  <si>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</si>
  <si>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</si>
  <si>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</si>
  <si>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</si>
  <si>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</si>
  <si>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</si>
  <si>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</si>
  <si>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</si>
  <si>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</si>
  <si>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</si>
  <si>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</si>
  <si>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</si>
  <si>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</si>
  <si>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</si>
  <si>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</si>
  <si>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</si>
  <si>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</si>
  <si>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</si>
  <si>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</si>
  <si>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</si>
  <si>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</si>
  <si>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</si>
  <si>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</si>
  <si>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</si>
  <si>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</si>
  <si>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</si>
  <si>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</si>
  <si>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</si>
  <si>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</si>
  <si>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</si>
  <si>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</si>
  <si>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</si>
  <si>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</si>
  <si>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</si>
  <si>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</si>
  <si>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</si>
  <si>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</si>
  <si>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</si>
  <si>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</si>
  <si>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</si>
  <si>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</si>
  <si>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</si>
  <si>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</si>
  <si>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</si>
  <si>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</si>
  <si>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</si>
  <si>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</si>
  <si>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</si>
  <si>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</si>
  <si>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</si>
  <si>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</si>
  <si>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</si>
  <si>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</si>
  <si>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</si>
  <si>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</si>
  <si>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</si>
  <si>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</si>
  <si>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</si>
  <si>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</si>
  <si>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</si>
  <si>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</si>
  <si>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</si>
  <si>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</si>
  <si>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</si>
  <si>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</si>
  <si>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</si>
  <si>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</si>
  <si>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</si>
  <si>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</si>
  <si>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</si>
  <si>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</si>
  <si>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</si>
  <si>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</si>
  <si>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</si>
  <si>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</si>
  <si>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</si>
  <si>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</si>
  <si>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</si>
  <si>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</si>
  <si>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</si>
  <si>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</si>
  <si>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</si>
  <si>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</si>
  <si>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</si>
  <si>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</si>
  <si>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</si>
  <si>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</si>
  <si>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</si>
  <si>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</si>
  <si>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</si>
  <si>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</si>
  <si>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</si>
  <si>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</si>
  <si>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</si>
  <si>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</si>
  <si>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</si>
  <si>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</si>
  <si>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</si>
  <si>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</si>
  <si>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</si>
  <si>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</si>
  <si>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</si>
  <si>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</si>
  <si>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</si>
  <si>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</si>
  <si>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</si>
  <si>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</si>
  <si>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</si>
  <si>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</si>
  <si>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</si>
  <si>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</si>
  <si>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</si>
  <si>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</si>
  <si>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</si>
  <si>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</si>
  <si>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</si>
  <si>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</si>
  <si>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</si>
  <si>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</si>
  <si>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</si>
  <si>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</si>
  <si>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</si>
  <si>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</si>
  <si>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</si>
  <si>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</si>
  <si>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</si>
  <si>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</si>
  <si>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</si>
  <si>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</si>
  <si>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</si>
  <si>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</si>
  <si>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</si>
  <si>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</si>
  <si>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</si>
  <si>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</si>
  <si>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</si>
  <si>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</si>
  <si>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</si>
  <si>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</si>
  <si>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</si>
  <si>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</si>
  <si>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</si>
  <si>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</si>
  <si>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</si>
  <si>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</si>
  <si>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</si>
  <si>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</si>
  <si>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</si>
  <si>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</si>
  <si>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</si>
  <si>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</si>
  <si>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</si>
  <si>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</si>
  <si>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</si>
  <si>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</si>
  <si>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</si>
  <si>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</si>
  <si>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</si>
  <si>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</si>
  <si>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</si>
  <si>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</si>
  <si>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</si>
  <si>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</si>
  <si>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</si>
  <si>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</si>
  <si>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</si>
  <si>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</si>
  <si>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</si>
  <si>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</si>
  <si>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</si>
  <si>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</si>
  <si>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</si>
  <si>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</si>
  <si>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</si>
  <si>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</si>
  <si>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</si>
  <si>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</si>
  <si>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</si>
  <si>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</si>
  <si>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</si>
  <si>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</si>
  <si>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</si>
  <si>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</si>
  <si>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</si>
  <si>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</si>
  <si>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</si>
  <si>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</si>
  <si>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</si>
  <si>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</si>
  <si>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</si>
  <si>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</si>
  <si>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</si>
  <si>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</si>
  <si>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</si>
  <si>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</si>
  <si>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</si>
  <si>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</si>
  <si>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</si>
  <si>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</si>
  <si>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</si>
  <si>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</si>
  <si>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</si>
  <si>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</si>
  <si>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</si>
  <si>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</si>
  <si>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</si>
  <si>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</si>
  <si>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</si>
  <si>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</si>
  <si>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</si>
  <si>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</si>
  <si>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</si>
  <si>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</si>
  <si>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</si>
  <si>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</si>
  <si>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</si>
  <si>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</si>
  <si>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</si>
  <si>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</si>
  <si>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</si>
  <si>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</si>
  <si>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</si>
  <si>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</si>
  <si>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</si>
  <si>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</si>
  <si>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</si>
  <si>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</si>
  <si>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</si>
  <si>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</si>
  <si>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</si>
  <si>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</si>
  <si>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</si>
  <si>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</si>
  <si>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</si>
  <si>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</si>
  <si>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</si>
  <si>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</si>
  <si>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</si>
  <si>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</si>
  <si>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</si>
  <si>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</si>
  <si>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</si>
  <si>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</si>
  <si>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</si>
  <si>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</si>
  <si>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</si>
  <si>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</si>
  <si>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</si>
  <si>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</si>
  <si>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</si>
  <si>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</si>
  <si>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</si>
  <si>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</si>
  <si>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</si>
  <si>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</si>
  <si>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</si>
  <si>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</si>
  <si>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</si>
  <si>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</si>
  <si>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</si>
  <si>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</si>
  <si>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</si>
  <si>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</si>
  <si>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</si>
  <si>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</si>
  <si>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</si>
  <si>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</si>
  <si>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</si>
  <si>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</si>
  <si>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</si>
  <si>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</si>
  <si>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</si>
  <si>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</si>
  <si>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</si>
  <si>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</si>
  <si>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</si>
  <si>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</si>
  <si>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</si>
  <si>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</si>
  <si>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</si>
  <si>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</si>
  <si>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</si>
  <si>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</si>
  <si>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</si>
  <si>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</si>
  <si>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</si>
  <si>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</si>
  <si>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</si>
  <si>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</si>
  <si>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</si>
  <si>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</si>
  <si>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</si>
  <si>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</si>
  <si>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</si>
  <si>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</si>
  <si>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</si>
  <si>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</si>
  <si>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</si>
  <si>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</si>
  <si>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</si>
  <si>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</si>
  <si>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</si>
  <si>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</si>
  <si>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</si>
  <si>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</si>
  <si>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</si>
  <si>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</si>
  <si>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</si>
  <si>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</si>
  <si>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</si>
  <si>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</si>
  <si>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</si>
  <si>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</si>
  <si>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</si>
  <si>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</si>
  <si>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</si>
  <si>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</si>
  <si>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</si>
  <si>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</si>
  <si>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</si>
  <si>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</si>
  <si>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</si>
  <si>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</si>
  <si>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</si>
  <si>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</si>
  <si>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</si>
  <si>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</si>
  <si>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</si>
  <si>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</si>
  <si>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</si>
  <si>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</si>
  <si>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</si>
  <si>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</si>
  <si>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</si>
  <si>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</si>
  <si>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</si>
  <si>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</si>
  <si>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</si>
  <si>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</si>
  <si>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</si>
  <si>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</si>
  <si>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</si>
  <si>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</si>
  <si>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</si>
  <si>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</si>
  <si>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</si>
  <si>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</si>
  <si>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</si>
  <si>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</si>
  <si>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</si>
  <si>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</si>
  <si>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</si>
  <si>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</si>
  <si>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</si>
  <si>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</si>
  <si>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</si>
  <si>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</si>
  <si>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</si>
  <si>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</si>
  <si>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</si>
  <si>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</si>
  <si>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</si>
  <si>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</si>
  <si>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</si>
  <si>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</si>
  <si>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</si>
  <si>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</si>
  <si>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</si>
  <si>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</si>
  <si>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</si>
  <si>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</si>
  <si>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</si>
  <si>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</si>
  <si>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</si>
  <si>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</si>
  <si>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</si>
  <si>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</si>
  <si>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</si>
  <si>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</si>
  <si>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</si>
  <si>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</si>
  <si>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</si>
  <si>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</si>
  <si>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</si>
  <si>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</si>
  <si>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</si>
  <si>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</si>
  <si>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</si>
  <si>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</si>
  <si>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</si>
  <si>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</si>
  <si>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</si>
  <si>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</si>
  <si>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</si>
  <si>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</si>
  <si>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</si>
  <si>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</si>
  <si>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</si>
  <si>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</si>
  <si>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</si>
  <si>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</si>
  <si>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</si>
  <si>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</si>
  <si>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</si>
  <si>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</si>
  <si>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</si>
  <si>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</si>
  <si>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</si>
  <si>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</si>
  <si>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</si>
  <si>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</si>
  <si>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</si>
  <si>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</si>
  <si>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</si>
  <si>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</si>
  <si>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</si>
  <si>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</si>
  <si>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</si>
  <si>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</si>
  <si>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</si>
  <si>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</si>
  <si>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</si>
  <si>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</si>
  <si>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</si>
  <si>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</si>
  <si>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</si>
  <si>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</si>
  <si>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</si>
  <si>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</si>
  <si>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</si>
  <si>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</si>
  <si>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</si>
  <si>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</si>
  <si>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</si>
  <si>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</si>
  <si>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</si>
  <si>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</si>
  <si>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</si>
  <si>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</si>
  <si>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</si>
  <si>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</si>
  <si>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</si>
  <si>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</si>
  <si>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</si>
  <si>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</si>
  <si>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</si>
  <si>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</si>
  <si>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</si>
  <si>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</si>
  <si>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</si>
  <si>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</si>
  <si>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</si>
  <si>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</si>
  <si>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</si>
  <si>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</si>
  <si>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</si>
  <si>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</si>
  <si>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</si>
  <si>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</si>
  <si>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</si>
  <si>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</si>
  <si>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</si>
  <si>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</si>
  <si>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</si>
  <si>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</si>
  <si>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</si>
  <si>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</si>
  <si>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</si>
  <si>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</si>
  <si>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</si>
  <si>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</si>
  <si>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</si>
  <si>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</si>
  <si>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</si>
  <si>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</si>
  <si>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</si>
  <si>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</si>
  <si>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</si>
  <si>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</si>
  <si>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</si>
  <si>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</si>
  <si>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</si>
  <si>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</si>
  <si>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</si>
  <si>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</si>
  <si>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</si>
  <si>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</si>
  <si>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</si>
  <si>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</si>
  <si>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</si>
  <si>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</si>
  <si>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</si>
  <si>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</si>
  <si>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</si>
  <si>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</si>
  <si>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</si>
  <si>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</si>
  <si>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</si>
  <si>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</si>
  <si>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</si>
  <si>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</si>
  <si>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</si>
  <si>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</si>
  <si>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</si>
  <si>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</si>
  <si>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</si>
  <si>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</si>
  <si>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</si>
  <si>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</si>
  <si>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</si>
  <si>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</si>
  <si>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</si>
  <si>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</si>
  <si>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</si>
  <si>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</si>
  <si>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</si>
  <si>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</si>
  <si>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</si>
  <si>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</si>
  <si>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</si>
  <si>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</si>
  <si>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</si>
  <si>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</si>
  <si>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</si>
  <si>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</si>
  <si>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</si>
  <si>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</si>
  <si>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</si>
  <si>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</si>
  <si>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</si>
  <si>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</si>
  <si>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</si>
  <si>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</si>
  <si>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</si>
  <si>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</si>
  <si>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</si>
  <si>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</si>
  <si>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</si>
  <si>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</si>
  <si>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</si>
  <si>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</si>
  <si>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</si>
  <si>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</si>
  <si>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</si>
  <si>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</si>
  <si>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</si>
  <si>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</si>
  <si>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</si>
  <si>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</si>
  <si>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</si>
  <si>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</si>
  <si>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</si>
  <si>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</si>
  <si>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</si>
  <si>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</si>
  <si>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</si>
  <si>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</si>
  <si>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</si>
  <si>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</si>
  <si>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</si>
  <si>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</si>
  <si>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</si>
  <si>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</si>
  <si>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</si>
  <si>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</si>
  <si>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</si>
  <si>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</si>
  <si>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</si>
  <si>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</si>
  <si>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</si>
  <si>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</si>
  <si>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</si>
  <si>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</si>
  <si>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</si>
  <si>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</si>
  <si>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</si>
  <si>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</si>
  <si>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</si>
  <si>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</si>
  <si>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</si>
  <si>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</si>
  <si>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</si>
  <si>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</si>
  <si>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</si>
  <si>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</si>
  <si>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</si>
  <si>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</si>
  <si>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</si>
  <si>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</si>
  <si>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</si>
  <si>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</si>
  <si>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</si>
  <si>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</si>
  <si>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</si>
  <si>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</si>
  <si>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</si>
  <si>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</si>
  <si>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</si>
  <si>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</si>
  <si>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</si>
  <si>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</si>
  <si>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</si>
  <si>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</si>
  <si>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</si>
  <si>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</si>
  <si>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</si>
  <si>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</si>
  <si>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</si>
  <si>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</si>
  <si>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</si>
  <si>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</si>
  <si>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</si>
  <si>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</si>
  <si>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</si>
  <si>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</si>
  <si>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</si>
  <si>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</si>
  <si>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</si>
  <si>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</si>
  <si>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</si>
  <si>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</si>
  <si>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</si>
  <si>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</si>
  <si>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</si>
  <si>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</si>
  <si>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</si>
  <si>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</si>
  <si>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</si>
  <si>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</si>
  <si>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</si>
  <si>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</si>
  <si>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</si>
  <si>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</si>
  <si>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</si>
  <si>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</si>
  <si>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</si>
  <si>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</si>
  <si>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</si>
  <si>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</si>
  <si>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</si>
  <si>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</si>
  <si>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</si>
  <si>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</si>
  <si>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</si>
  <si>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</si>
  <si>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</si>
  <si>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</si>
  <si>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</si>
  <si>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</si>
  <si>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</si>
  <si>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</si>
  <si>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</si>
  <si>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</si>
  <si>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</si>
  <si>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</si>
  <si>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</si>
  <si>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</si>
  <si>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</si>
  <si>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</si>
  <si>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</si>
  <si>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</si>
  <si>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</si>
  <si>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</si>
  <si>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</si>
  <si>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</si>
  <si>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</si>
  <si>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</si>
  <si>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</si>
  <si>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</si>
  <si>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</si>
  <si>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</si>
  <si>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</si>
  <si>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</si>
  <si>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</si>
  <si>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</si>
  <si>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</si>
  <si>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</si>
  <si>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</si>
  <si>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</si>
  <si>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</si>
  <si>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</si>
  <si>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</si>
  <si>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</si>
  <si>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</si>
  <si>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</si>
  <si>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</si>
  <si>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</si>
  <si>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</si>
  <si>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</si>
  <si>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</si>
  <si>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</si>
  <si>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</si>
  <si>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</si>
  <si>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</si>
  <si>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</si>
  <si>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</si>
  <si>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</si>
  <si>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</si>
  <si>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</si>
  <si>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</si>
  <si>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</si>
  <si>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</si>
  <si>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</si>
  <si>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</si>
  <si>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</si>
  <si>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</si>
  <si>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</si>
  <si>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</si>
  <si>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</si>
  <si>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</si>
  <si>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</si>
  <si>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</si>
  <si>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</si>
  <si>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</si>
  <si>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</si>
  <si>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</si>
  <si>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</si>
  <si>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</si>
  <si>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</si>
  <si>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</si>
  <si>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</si>
  <si>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</si>
  <si>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</si>
  <si>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</si>
  <si>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</si>
  <si>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</si>
  <si>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</si>
  <si>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</si>
  <si>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</si>
  <si>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</si>
  <si>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</si>
  <si>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</si>
  <si>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</si>
  <si>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</si>
  <si>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</si>
  <si>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</si>
  <si>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</si>
  <si>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</si>
  <si>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</si>
  <si>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</si>
  <si>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</si>
  <si>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</si>
  <si>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</si>
  <si>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</si>
  <si>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</si>
  <si>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</si>
  <si>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</si>
  <si>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</si>
  <si>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</si>
  <si>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</si>
  <si>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</si>
  <si>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</si>
  <si>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</si>
  <si>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</si>
  <si>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</si>
  <si>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</si>
  <si>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</si>
  <si>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</si>
  <si>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</si>
  <si>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</si>
  <si>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</si>
  <si>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</si>
  <si>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</si>
  <si>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</si>
  <si>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</si>
  <si>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</si>
  <si>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</si>
  <si>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</si>
  <si>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</si>
  <si>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</si>
  <si>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</si>
  <si>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</si>
  <si>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</si>
  <si>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</si>
  <si>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</si>
  <si>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</si>
  <si>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</si>
  <si>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</si>
  <si>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</si>
  <si>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</si>
  <si>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</si>
  <si>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</si>
  <si>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</si>
  <si>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</si>
  <si>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</si>
  <si>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</si>
  <si>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</si>
  <si>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</si>
  <si>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</si>
  <si>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</si>
  <si>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</si>
  <si>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</si>
  <si>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</si>
  <si>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</si>
  <si>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</si>
  <si>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</si>
  <si>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</si>
  <si>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</si>
  <si>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</si>
  <si>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</si>
  <si>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</si>
  <si>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</si>
  <si>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</si>
  <si>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</si>
  <si>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</si>
  <si>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</si>
  <si>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</si>
  <si>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</si>
  <si>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</si>
  <si>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</si>
  <si>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</si>
  <si>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</si>
  <si>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</si>
  <si>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</si>
  <si>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</si>
  <si>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</si>
  <si>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</si>
  <si>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</si>
  <si>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</si>
  <si>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</si>
  <si>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</si>
  <si>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</si>
  <si>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</si>
  <si>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</si>
  <si>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</si>
  <si>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</si>
  <si>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</si>
  <si>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</si>
  <si>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</si>
  <si>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</si>
  <si>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</si>
  <si>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</si>
  <si>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</si>
  <si>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</si>
  <si>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</si>
  <si>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</si>
  <si>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</si>
  <si>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</si>
  <si>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</si>
  <si>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</si>
  <si>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</si>
  <si>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</si>
  <si>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</si>
  <si>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</si>
  <si>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</si>
  <si>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</si>
  <si>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</si>
  <si>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</si>
  <si>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</si>
  <si>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</si>
  <si>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</si>
  <si>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</si>
  <si>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</si>
  <si>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</si>
  <si>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</si>
  <si>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</si>
  <si>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</si>
  <si>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</si>
  <si>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</si>
  <si>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</si>
  <si>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</si>
  <si>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</si>
  <si>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</si>
  <si>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</si>
  <si>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</si>
  <si>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</si>
  <si>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</si>
  <si>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</si>
  <si>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</si>
  <si>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</si>
  <si>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</si>
  <si>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</si>
  <si>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</si>
  <si>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</si>
  <si>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</si>
  <si>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</si>
  <si>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</si>
  <si>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</si>
  <si>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</si>
  <si>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</si>
  <si>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</si>
  <si>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</si>
  <si>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</si>
  <si>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</si>
  <si>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</si>
  <si>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</si>
  <si>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</si>
  <si>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</si>
  <si>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</si>
  <si>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</si>
  <si>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</si>
  <si>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</si>
  <si>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</si>
  <si>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</si>
  <si>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</si>
  <si>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</si>
  <si>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</si>
  <si>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</si>
  <si>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</si>
  <si>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</si>
  <si>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</si>
  <si>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</si>
  <si>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</si>
  <si>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</si>
  <si>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</si>
  <si>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</si>
  <si>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</si>
  <si>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</si>
  <si>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</si>
  <si>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</si>
  <si>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</si>
  <si>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</si>
  <si>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</si>
  <si>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</si>
  <si>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</si>
  <si>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</si>
  <si>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</si>
  <si>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</si>
  <si>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</si>
  <si>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</si>
  <si>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</si>
  <si>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</si>
  <si>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</si>
  <si>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</si>
  <si>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</si>
  <si>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</si>
  <si>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</si>
  <si>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</si>
  <si>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</si>
  <si>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</si>
  <si>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</si>
  <si>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</si>
  <si>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</si>
  <si>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</si>
  <si>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</si>
  <si>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</si>
  <si>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</si>
  <si>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</si>
  <si>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</si>
  <si>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</si>
  <si>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</si>
  <si>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</si>
  <si>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</si>
  <si>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</si>
  <si>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</si>
  <si>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</si>
  <si>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</si>
  <si>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</si>
  <si>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</si>
  <si>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</si>
  <si>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</si>
  <si>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</si>
  <si>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</si>
  <si>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</si>
  <si>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</si>
  <si>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</si>
  <si>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</si>
  <si>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</si>
  <si>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</si>
  <si>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</si>
  <si>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</si>
  <si>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</si>
  <si>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</si>
  <si>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</si>
  <si>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</si>
  <si>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</si>
  <si>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</si>
  <si>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</si>
  <si>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</si>
  <si>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</si>
  <si>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</si>
  <si>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</si>
  <si>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</si>
  <si>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</si>
  <si>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</si>
  <si>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</si>
  <si>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</si>
  <si>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</si>
  <si>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</si>
  <si>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</si>
  <si>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</si>
  <si>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</si>
  <si>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</si>
  <si>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</si>
  <si>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</si>
  <si>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</si>
  <si>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</si>
  <si>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</si>
  <si>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</si>
  <si>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</si>
  <si>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</si>
  <si>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</si>
  <si>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</si>
  <si>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</si>
  <si>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</si>
  <si>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</si>
  <si>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</si>
  <si>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</si>
  <si>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</si>
  <si>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</si>
  <si>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</si>
  <si>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</si>
  <si>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</si>
  <si>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</si>
  <si>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</si>
  <si>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</si>
  <si>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</si>
  <si>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</si>
  <si>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</si>
  <si>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</si>
  <si>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</si>
  <si>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</si>
  <si>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</si>
  <si>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</si>
  <si>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</si>
  <si>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</si>
  <si>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</si>
  <si>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</si>
  <si>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</si>
  <si>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</si>
  <si>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</si>
  <si>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</si>
  <si>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</si>
  <si>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</si>
  <si>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</si>
  <si>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</si>
  <si>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</si>
  <si>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</si>
  <si>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</si>
  <si>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</si>
  <si>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</si>
  <si>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</si>
  <si>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</si>
  <si>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</si>
  <si>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</si>
  <si>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</si>
  <si>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</si>
  <si>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</si>
  <si>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</si>
  <si>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</si>
  <si>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</si>
  <si>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</si>
  <si>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</si>
  <si>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</si>
  <si>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</si>
  <si>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</si>
  <si>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</si>
  <si>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</si>
  <si>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</si>
  <si>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</si>
  <si>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</si>
  <si>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</si>
  <si>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</si>
  <si>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</si>
  <si>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</si>
  <si>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</si>
  <si>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</si>
  <si>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</si>
  <si>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</si>
  <si>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</si>
  <si>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</si>
  <si>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</si>
  <si>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</si>
  <si>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</si>
  <si>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</si>
  <si>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</si>
  <si>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</si>
  <si>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</si>
  <si>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</si>
  <si>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</si>
  <si>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</si>
  <si>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</si>
  <si>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</si>
  <si>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</si>
  <si>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</si>
  <si>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</si>
  <si>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</si>
  <si>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</si>
  <si>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</si>
  <si>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</si>
  <si>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</si>
  <si>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</si>
  <si>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</si>
  <si>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</si>
  <si>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</si>
  <si>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</si>
  <si>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</si>
  <si>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</si>
  <si>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</si>
  <si>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</si>
  <si>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</si>
  <si>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</si>
  <si>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</si>
  <si>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</si>
  <si>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</si>
  <si>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</si>
  <si>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</si>
  <si>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</si>
  <si>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</si>
  <si>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</si>
  <si>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</si>
  <si>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</si>
  <si>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</si>
  <si>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</si>
  <si>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</si>
  <si>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</si>
  <si>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</si>
  <si>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</si>
  <si>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</si>
  <si>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</si>
  <si>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</si>
  <si>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</si>
  <si>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</si>
  <si>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</si>
  <si>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</si>
  <si>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</si>
  <si>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</si>
  <si>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</si>
  <si>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</si>
  <si>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</si>
  <si>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</si>
  <si>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</si>
  <si>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</si>
  <si>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</si>
  <si>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</si>
  <si>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</si>
  <si>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</si>
  <si>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</si>
  <si>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</si>
  <si>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</si>
  <si>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</si>
  <si>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</si>
  <si>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</si>
  <si>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</si>
  <si>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</si>
  <si>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</si>
  <si>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</si>
  <si>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</si>
  <si>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</si>
  <si>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</si>
  <si>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</si>
  <si>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</si>
  <si>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</si>
  <si>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</si>
  <si>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</si>
  <si>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</si>
  <si>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</si>
  <si>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</si>
  <si>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</si>
  <si>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</si>
  <si>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</si>
  <si>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</si>
  <si>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</si>
  <si>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</si>
  <si>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</si>
  <si>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</si>
  <si>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</si>
  <si>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</si>
  <si>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</si>
  <si>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</si>
  <si>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</si>
  <si>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</si>
  <si>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</si>
  <si>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</si>
  <si>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</si>
  <si>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</si>
  <si>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</si>
  <si>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</si>
  <si>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</si>
  <si>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</si>
  <si>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</si>
  <si>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</si>
  <si>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</si>
  <si>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</si>
  <si>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</si>
  <si>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</si>
  <si>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</si>
  <si>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</si>
  <si>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</si>
  <si>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</si>
  <si>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</si>
  <si>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</si>
  <si>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</si>
  <si>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</si>
  <si>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</si>
  <si>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</si>
  <si>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</si>
  <si>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</si>
  <si>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</si>
  <si>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</si>
  <si>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</si>
  <si>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</si>
  <si>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</si>
  <si>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</si>
  <si>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</si>
  <si>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</si>
  <si>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</si>
  <si>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</si>
  <si>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</si>
  <si>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</si>
  <si>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</si>
  <si>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</si>
  <si>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</si>
  <si>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</si>
  <si>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</si>
  <si>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</si>
  <si>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</si>
  <si>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</si>
  <si>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</si>
  <si>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</si>
  <si>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</si>
  <si>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</si>
  <si>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</si>
  <si>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</si>
  <si>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</si>
  <si>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</si>
  <si>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</si>
  <si>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</si>
  <si>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</si>
  <si>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</si>
  <si>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</si>
  <si>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</si>
  <si>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</si>
  <si>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</si>
  <si>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</si>
  <si>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</si>
  <si>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</si>
  <si>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</si>
  <si>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</si>
  <si>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</si>
  <si>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</si>
  <si>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</si>
  <si>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</si>
  <si>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</si>
  <si>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</si>
  <si>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</si>
  <si>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</si>
  <si>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</si>
  <si>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</si>
  <si>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</si>
  <si>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</si>
  <si>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</si>
  <si>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</si>
  <si>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</si>
  <si>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</si>
  <si>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</si>
  <si>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</si>
  <si>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</si>
  <si>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</si>
  <si>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</si>
  <si>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</si>
  <si>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</si>
  <si>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</si>
  <si>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</si>
  <si>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</si>
  <si>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</si>
  <si>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</si>
  <si>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</si>
  <si>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</si>
  <si>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</si>
  <si>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</si>
  <si>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</si>
  <si>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</si>
  <si>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</si>
  <si>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</si>
  <si>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</si>
  <si>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</si>
  <si>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</si>
  <si>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</si>
  <si>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</si>
  <si>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</si>
  <si>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</si>
  <si>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</si>
  <si>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</si>
  <si>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</si>
  <si>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</si>
  <si>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</si>
  <si>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</si>
  <si>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</si>
  <si>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</si>
  <si>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</si>
  <si>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</si>
  <si>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</si>
  <si>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</si>
  <si>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</si>
  <si>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</si>
  <si>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</si>
  <si>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</si>
  <si>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</si>
  <si>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</si>
  <si>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</si>
  <si>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</si>
  <si>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</si>
  <si>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</si>
  <si>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</si>
  <si>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</si>
  <si>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</si>
  <si>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</si>
  <si>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</si>
  <si>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</si>
  <si>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</si>
  <si>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</si>
  <si>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</si>
  <si>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</si>
  <si>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</si>
  <si>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</si>
  <si>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</si>
  <si>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</si>
  <si>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</si>
  <si>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</si>
  <si>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</si>
  <si>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</si>
  <si>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</si>
  <si>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</si>
  <si>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</si>
  <si>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</si>
  <si>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</si>
  <si>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</si>
  <si>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</si>
  <si>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</si>
  <si>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</si>
  <si>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</si>
  <si>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</si>
  <si>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</si>
  <si>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</si>
  <si>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</si>
  <si>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</si>
  <si>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</si>
  <si>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</si>
  <si>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</si>
  <si>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</si>
  <si>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</si>
  <si>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</si>
  <si>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</si>
  <si>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</si>
  <si>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</si>
  <si>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</si>
  <si>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</si>
  <si>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</si>
  <si>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</si>
  <si>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</si>
  <si>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</si>
  <si>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</si>
  <si>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</si>
  <si>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</si>
  <si>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</si>
  <si>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</si>
  <si>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</si>
  <si>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</si>
  <si>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</si>
  <si>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</si>
  <si>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</si>
  <si>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</si>
  <si>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</si>
  <si>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</si>
  <si>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</si>
  <si>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</si>
  <si>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</si>
  <si>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</si>
  <si>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</si>
  <si>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</si>
  <si>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</si>
  <si>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</si>
  <si>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</si>
  <si>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</si>
  <si>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</si>
  <si>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</si>
  <si>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</si>
  <si>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</si>
  <si>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</si>
  <si>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</si>
  <si>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</si>
  <si>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</si>
  <si>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</si>
  <si>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</si>
  <si>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</si>
  <si>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</si>
  <si>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</si>
  <si>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</si>
  <si>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</si>
  <si>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</si>
  <si>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</si>
  <si>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</si>
  <si>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</si>
  <si>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</si>
  <si>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</si>
  <si>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</si>
  <si>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</si>
  <si>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</si>
  <si>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</si>
  <si>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</si>
  <si>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</si>
  <si>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</si>
  <si>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</si>
  <si>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</si>
  <si>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</si>
  <si>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</si>
  <si>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</si>
  <si>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</si>
  <si>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</si>
  <si>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</si>
  <si>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</si>
  <si>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</si>
  <si>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</si>
  <si>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</si>
  <si>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</si>
  <si>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</si>
  <si>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</si>
  <si>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</si>
  <si>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</si>
  <si>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</si>
  <si>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</si>
  <si>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</si>
  <si>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</si>
  <si>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</si>
  <si>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</si>
  <si>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</si>
  <si>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</si>
  <si>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</si>
  <si>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</si>
  <si>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</si>
  <si>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</si>
  <si>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</si>
  <si>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</si>
  <si>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</si>
  <si>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</si>
  <si>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</si>
  <si>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</si>
  <si>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</si>
  <si>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</si>
  <si>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</si>
  <si>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</si>
  <si>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</si>
  <si>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</si>
  <si>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</si>
  <si>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</si>
  <si>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</si>
  <si>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</si>
  <si>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</si>
  <si>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</si>
  <si>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</si>
  <si>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</si>
  <si>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</si>
  <si>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</si>
  <si>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</si>
  <si>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</si>
  <si>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</si>
  <si>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</si>
  <si>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</si>
  <si>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</si>
  <si>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</si>
  <si>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</si>
  <si>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</si>
  <si>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</si>
  <si>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</si>
  <si>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</si>
  <si>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</si>
  <si>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</si>
  <si>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</si>
  <si>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</si>
  <si>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</si>
  <si>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</si>
  <si>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</si>
  <si>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</si>
  <si>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</si>
  <si>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</si>
  <si>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</si>
  <si>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</si>
  <si>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</si>
  <si>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</si>
  <si>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</si>
  <si>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</si>
  <si>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</si>
  <si>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</si>
  <si>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</si>
  <si>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</si>
  <si>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</si>
  <si>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</si>
  <si>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</si>
  <si>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</si>
  <si>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</si>
  <si>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</si>
  <si>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</si>
  <si>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</si>
  <si>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</si>
  <si>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</si>
  <si>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</si>
  <si>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</si>
  <si>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</si>
  <si>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</si>
  <si>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</si>
  <si>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</si>
  <si>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</si>
  <si>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</si>
  <si>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</si>
  <si>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</si>
  <si>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</si>
  <si>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</si>
  <si>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</si>
  <si>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</si>
  <si>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</si>
  <si>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</si>
  <si>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</si>
  <si>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</si>
  <si>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</si>
  <si>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</si>
  <si>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</si>
  <si>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</si>
  <si>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</si>
  <si>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</si>
  <si>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</si>
  <si>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</si>
  <si>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</si>
  <si>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</si>
  <si>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</si>
  <si>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</si>
  <si>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</si>
  <si>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</si>
  <si>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</si>
  <si>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</si>
  <si>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</si>
  <si>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</si>
  <si>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</si>
  <si>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</si>
  <si>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</si>
  <si>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</si>
  <si>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</si>
  <si>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</si>
  <si>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</si>
  <si>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</si>
  <si>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</si>
  <si>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</si>
  <si>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</si>
  <si>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</si>
  <si>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</si>
  <si>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</si>
  <si>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</si>
  <si>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</si>
  <si>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</si>
  <si>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</si>
  <si>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</si>
  <si>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</si>
  <si>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</si>
  <si>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</si>
  <si>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</si>
  <si>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</si>
  <si>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</si>
  <si>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</si>
  <si>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</si>
  <si>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</si>
  <si>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</si>
  <si>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</si>
  <si>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</si>
  <si>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</si>
  <si>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</si>
  <si>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</si>
  <si>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</si>
  <si>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</si>
  <si>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</si>
  <si>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</si>
  <si>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</si>
  <si>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</si>
  <si>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</si>
  <si>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</si>
  <si>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</si>
  <si>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</si>
  <si>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</si>
  <si>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</si>
  <si>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</si>
  <si>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</si>
  <si>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</si>
  <si>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</si>
  <si>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</si>
  <si>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</si>
  <si>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</si>
  <si>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</si>
  <si>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</si>
  <si>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</si>
  <si>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</si>
  <si>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</si>
  <si>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</si>
  <si>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</si>
  <si>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</si>
  <si>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</si>
  <si>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</si>
  <si>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</si>
  <si>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</si>
  <si>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</si>
  <si>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</si>
  <si>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</si>
  <si>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</si>
  <si>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</si>
  <si>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</si>
  <si>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</si>
  <si>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</si>
  <si>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</si>
  <si>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</si>
  <si>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</si>
  <si>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</si>
  <si>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</si>
  <si>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</si>
  <si>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</si>
  <si>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</si>
  <si>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</si>
  <si>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</si>
  <si>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</si>
  <si>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</si>
  <si>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</si>
  <si>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</si>
  <si>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</si>
  <si>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</si>
  <si>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</si>
  <si>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</si>
  <si>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</si>
  <si>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</si>
  <si>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</si>
  <si>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</si>
  <si>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</si>
  <si>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</si>
  <si>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</si>
  <si>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</si>
  <si>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</si>
  <si>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</si>
  <si>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</si>
  <si>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</si>
  <si>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</si>
  <si>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</si>
  <si>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</si>
  <si>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</si>
  <si>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</si>
  <si>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</si>
  <si>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</si>
  <si>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</si>
  <si>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</si>
  <si>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</si>
  <si>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</si>
  <si>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</si>
  <si>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</si>
  <si>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</si>
  <si>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</si>
  <si>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</si>
  <si>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</si>
  <si>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</si>
  <si>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</si>
  <si>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</si>
  <si>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</si>
  <si>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</si>
  <si>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</si>
  <si>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</si>
  <si>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</si>
  <si>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</si>
  <si>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</si>
  <si>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</si>
  <si>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</si>
  <si>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</si>
  <si>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</si>
  <si>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</si>
  <si>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</si>
  <si>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</si>
  <si>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</si>
  <si>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</si>
  <si>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</si>
  <si>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</si>
  <si>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</si>
  <si>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</si>
  <si>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</si>
  <si>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</si>
  <si>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</si>
  <si>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</si>
  <si>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</si>
  <si>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</si>
  <si>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</si>
  <si>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</si>
  <si>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</si>
  <si>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</si>
  <si>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</si>
  <si>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</si>
  <si>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</si>
  <si>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</si>
  <si>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</si>
  <si>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</si>
  <si>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</si>
  <si>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</si>
  <si>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</si>
  <si>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</si>
  <si>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</si>
  <si>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</si>
  <si>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</si>
  <si>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</si>
  <si>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</si>
  <si>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</si>
  <si>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</si>
  <si>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</si>
  <si>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</si>
  <si>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</si>
  <si>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</si>
  <si>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</si>
  <si>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</si>
  <si>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</si>
  <si>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</si>
  <si>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</si>
  <si>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</si>
  <si>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</si>
  <si>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</si>
  <si>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</si>
  <si>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</si>
  <si>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</si>
  <si>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</si>
  <si>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</si>
  <si>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</si>
  <si>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</si>
  <si>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</si>
  <si>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</si>
  <si>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</si>
  <si>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</si>
  <si>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</si>
  <si>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</si>
  <si>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</si>
  <si>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</si>
  <si>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</si>
  <si>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</si>
  <si>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</si>
  <si>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</si>
  <si>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</si>
  <si>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</si>
  <si>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</si>
  <si>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</si>
  <si>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</si>
  <si>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</si>
  <si>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</si>
  <si>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</si>
  <si>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</si>
  <si>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</si>
  <si>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</si>
  <si>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</si>
  <si>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</si>
  <si>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</si>
  <si>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</si>
  <si>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</si>
  <si>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</si>
  <si>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</si>
  <si>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</si>
  <si>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</si>
  <si>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</si>
  <si>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</si>
  <si>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</si>
  <si>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</si>
  <si>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</si>
  <si>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</si>
  <si>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</si>
  <si>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</si>
  <si>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</si>
  <si>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</si>
  <si>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</si>
  <si>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</si>
  <si>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</si>
  <si>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</si>
  <si>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</si>
  <si>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</si>
  <si>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</si>
  <si>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</si>
  <si>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</si>
  <si>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</si>
  <si>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</si>
  <si>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</si>
  <si>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</si>
  <si>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</si>
  <si>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</si>
  <si>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</si>
  <si>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</si>
  <si>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</si>
  <si>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</si>
  <si>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</si>
  <si>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</si>
  <si>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</si>
  <si>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</si>
  <si>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</si>
  <si>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</si>
  <si>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</si>
  <si>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</si>
  <si>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</si>
  <si>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</si>
  <si>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</si>
  <si>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</si>
  <si>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</si>
  <si>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</si>
  <si>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</si>
  <si>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</si>
  <si>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</si>
  <si>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</si>
  <si>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</si>
  <si>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</si>
  <si>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</si>
  <si>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</si>
  <si>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</si>
  <si>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</si>
  <si>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</si>
  <si>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</si>
  <si>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</si>
  <si>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</si>
  <si>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</si>
  <si>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</si>
  <si>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</si>
  <si>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</si>
  <si>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</si>
  <si>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</si>
  <si>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</si>
  <si>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</si>
  <si>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</si>
  <si>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</si>
  <si>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</si>
  <si>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</si>
  <si>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</si>
  <si>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</si>
  <si>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</si>
  <si>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</si>
  <si>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</si>
  <si>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</si>
  <si>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</si>
  <si>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</si>
  <si>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</si>
  <si>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</si>
  <si>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</si>
  <si>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</si>
  <si>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</si>
  <si>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</si>
  <si>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</si>
  <si>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</si>
  <si>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</si>
  <si>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</si>
  <si>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</si>
  <si>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</si>
  <si>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</si>
  <si>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</si>
  <si>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</si>
  <si>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</si>
  <si>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</si>
  <si>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</si>
  <si>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</si>
  <si>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</si>
  <si>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</si>
  <si>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</si>
  <si>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</si>
  <si>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</si>
  <si>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</si>
  <si>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</si>
  <si>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</si>
  <si>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</si>
  <si>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</si>
  <si>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</si>
  <si>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</si>
  <si>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</si>
  <si>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</si>
  <si>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</si>
  <si>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</si>
  <si>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</si>
  <si>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</si>
  <si>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</si>
  <si>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</si>
  <si>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</si>
  <si>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</si>
  <si>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</si>
  <si>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</si>
  <si>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</si>
  <si>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</si>
  <si>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</si>
  <si>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</si>
  <si>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</si>
  <si>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</si>
  <si>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</si>
  <si>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</si>
  <si>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</si>
  <si>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</si>
  <si>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</si>
  <si>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</si>
  <si>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</si>
  <si>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</si>
  <si>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</si>
  <si>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</si>
  <si>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</si>
  <si>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</si>
  <si>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</si>
  <si>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</si>
  <si>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</si>
  <si>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</si>
  <si>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</si>
  <si>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</si>
  <si>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</si>
  <si>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</si>
  <si>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</si>
  <si>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</si>
  <si>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</si>
  <si>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</si>
  <si>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</si>
  <si>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</si>
  <si>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</si>
  <si>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</si>
  <si>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</si>
  <si>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</si>
  <si>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</si>
  <si>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</si>
  <si>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</si>
  <si>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</si>
  <si>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</si>
  <si>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</si>
  <si>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</si>
  <si>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</si>
  <si>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</si>
  <si>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</si>
  <si>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</si>
  <si>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</si>
  <si>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</si>
  <si>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</si>
  <si>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</si>
  <si>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</si>
  <si>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</si>
  <si>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</si>
  <si>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</si>
  <si>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</si>
  <si>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</si>
  <si>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</si>
  <si>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</si>
  <si>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</si>
  <si>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</si>
  <si>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</si>
  <si>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</si>
  <si>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</si>
  <si>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</si>
  <si>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</si>
  <si>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</si>
  <si>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</si>
  <si>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</si>
  <si>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</si>
  <si>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</si>
  <si>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</si>
  <si>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</si>
  <si>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</si>
  <si>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</si>
  <si>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</si>
  <si>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</si>
  <si>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</si>
  <si>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</si>
  <si>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</si>
  <si>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</si>
  <si>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</si>
  <si>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</si>
  <si>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</si>
  <si>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</si>
  <si>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</si>
  <si>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</si>
  <si>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</si>
  <si>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</si>
  <si>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</si>
  <si>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</si>
  <si>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</si>
  <si>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</si>
  <si>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</si>
  <si>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</si>
  <si>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</si>
  <si>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</si>
  <si>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</si>
  <si>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</si>
  <si>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</si>
  <si>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</si>
  <si>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</si>
  <si>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</si>
  <si>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</si>
  <si>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</si>
  <si>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</si>
  <si>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</si>
  <si>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</si>
  <si>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</si>
  <si>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</si>
  <si>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</si>
  <si>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</si>
  <si>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</si>
  <si>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</si>
  <si>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</si>
  <si>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</si>
  <si>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</si>
  <si>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</si>
  <si>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</si>
  <si>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</si>
  <si>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</si>
  <si>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</si>
  <si>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</si>
  <si>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</si>
  <si>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</si>
  <si>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</si>
  <si>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</si>
  <si>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</si>
  <si>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</si>
  <si>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</si>
  <si>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</si>
  <si>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</si>
  <si>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</si>
  <si>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</si>
  <si>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</si>
  <si>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</si>
  <si>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</si>
  <si>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</si>
  <si>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</si>
  <si>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</si>
  <si>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</si>
  <si>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</si>
  <si>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</si>
  <si>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</si>
  <si>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</si>
  <si>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</si>
  <si>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</si>
  <si>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</si>
  <si>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</si>
  <si>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</si>
  <si>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</si>
  <si>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</si>
  <si>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</si>
  <si>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</si>
  <si>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</si>
  <si>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</si>
  <si>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</si>
  <si>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</si>
  <si>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</si>
  <si>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</si>
  <si>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</si>
  <si>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</si>
  <si>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</si>
  <si>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</si>
  <si>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</si>
  <si>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</si>
  <si>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</si>
  <si>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</si>
  <si>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</si>
  <si>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</si>
  <si>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</si>
  <si>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</si>
  <si>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</si>
  <si>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</si>
  <si>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</si>
  <si>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</si>
  <si>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</si>
  <si>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</si>
  <si>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</si>
  <si>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</si>
  <si>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</si>
  <si>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</si>
  <si>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</si>
  <si>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</si>
  <si>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</si>
  <si>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</si>
  <si>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</si>
  <si>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</si>
  <si>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</si>
  <si>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</si>
  <si>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</si>
  <si>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</si>
  <si>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</si>
  <si>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</si>
  <si>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</si>
  <si>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</si>
  <si>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</si>
  <si>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</si>
  <si>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</si>
  <si>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</si>
  <si>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</si>
  <si>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</si>
  <si>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</si>
  <si>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</si>
  <si>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</si>
  <si>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</si>
  <si>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</si>
  <si>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</si>
  <si>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</si>
  <si>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</si>
  <si>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</si>
  <si>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</si>
  <si>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</si>
  <si>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</si>
  <si>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</si>
  <si>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</si>
  <si>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</si>
  <si>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</si>
  <si>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</si>
  <si>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</si>
  <si>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</si>
  <si>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</si>
  <si>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</si>
  <si>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</si>
  <si>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</si>
  <si>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</si>
  <si>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</si>
  <si>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</si>
  <si>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</si>
  <si>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</si>
  <si>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</si>
  <si>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</si>
  <si>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</si>
  <si>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</si>
  <si>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</si>
  <si>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</si>
  <si>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</si>
  <si>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</si>
  <si>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</si>
  <si>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</si>
  <si>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</si>
  <si>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</si>
  <si>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</si>
  <si>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</si>
  <si>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</si>
  <si>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</si>
  <si>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</si>
  <si>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</si>
  <si>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</si>
  <si>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</si>
  <si>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</si>
  <si>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</si>
  <si>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</si>
  <si>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</si>
  <si>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</si>
  <si>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</si>
  <si>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</si>
  <si>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</si>
  <si>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</si>
  <si>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</si>
  <si>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</si>
  <si>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</si>
  <si>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</si>
  <si>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</si>
  <si>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</si>
  <si>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</si>
  <si>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</si>
  <si>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</si>
  <si>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</si>
  <si>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</si>
  <si>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</si>
  <si>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</si>
  <si>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</si>
  <si>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</si>
  <si>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</si>
  <si>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</si>
  <si>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</si>
  <si>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</si>
  <si>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</si>
  <si>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</si>
  <si>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</si>
  <si>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</si>
  <si>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</si>
  <si>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</si>
  <si>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</si>
  <si>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</si>
  <si>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</si>
  <si>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</si>
  <si>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</si>
  <si>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</si>
  <si>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</si>
  <si>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</si>
  <si>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</si>
  <si>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</si>
  <si>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</si>
  <si>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</si>
  <si>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</si>
  <si>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</si>
  <si>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</si>
  <si>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</si>
  <si>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</si>
  <si>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</si>
  <si>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</si>
  <si>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</si>
  <si>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</si>
  <si>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</si>
  <si>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</si>
  <si>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</si>
  <si>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</si>
  <si>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</si>
  <si>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</si>
  <si>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</si>
  <si>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</si>
  <si>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</si>
  <si>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</si>
  <si>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</si>
  <si>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</si>
  <si>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</si>
  <si>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</si>
  <si>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</si>
  <si>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</si>
  <si>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</si>
  <si>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</si>
  <si>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</si>
  <si>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</si>
  <si>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</si>
  <si>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</si>
  <si>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</si>
  <si>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</si>
  <si>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</si>
  <si>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</si>
  <si>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</si>
  <si>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</si>
  <si>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</si>
  <si>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</si>
  <si>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</si>
  <si>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</si>
  <si>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</si>
  <si>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</si>
  <si>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</si>
  <si>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</si>
  <si>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</si>
  <si>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</si>
  <si>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</si>
  <si>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</si>
  <si>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</si>
  <si>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</si>
  <si>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</si>
  <si>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</si>
  <si>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</si>
  <si>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</si>
  <si>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</si>
  <si>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</si>
  <si>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</si>
  <si>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</si>
  <si>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</si>
  <si>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</si>
  <si>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</si>
  <si>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</si>
  <si>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</si>
  <si>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</si>
  <si>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</si>
  <si>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</si>
  <si>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</si>
  <si>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</si>
  <si>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</si>
  <si>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</si>
  <si>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</si>
  <si>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</si>
  <si>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</si>
  <si>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</si>
  <si>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</si>
  <si>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</si>
  <si>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</si>
  <si>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</si>
  <si>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</si>
  <si>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</si>
  <si>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</si>
  <si>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</si>
  <si>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</si>
  <si>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</si>
  <si>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</si>
  <si>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</si>
  <si>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</si>
  <si>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</si>
  <si>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</si>
  <si>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</si>
  <si>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</si>
  <si>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</si>
  <si>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</si>
  <si>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</si>
  <si>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</si>
  <si>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</si>
  <si>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</si>
  <si>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</si>
  <si>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</si>
  <si>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</si>
  <si>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</si>
  <si>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</si>
  <si>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</si>
  <si>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</si>
  <si>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</si>
  <si>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</si>
  <si>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</si>
  <si>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</si>
  <si>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</si>
  <si>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</si>
  <si>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</si>
  <si>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</si>
  <si>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</si>
  <si>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</si>
  <si>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</si>
  <si>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</si>
  <si>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</si>
  <si>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</si>
  <si>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</si>
  <si>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</si>
  <si>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</si>
  <si>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</si>
  <si>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</si>
  <si>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</si>
  <si>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</si>
  <si>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</si>
  <si>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</si>
  <si>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</si>
  <si>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</si>
  <si>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</si>
  <si>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</si>
  <si>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</si>
  <si>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</si>
  <si>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</si>
  <si>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</si>
  <si>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</si>
  <si>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</si>
  <si>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</si>
  <si>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</si>
  <si>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</si>
  <si>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</si>
  <si>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</si>
  <si>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</si>
  <si>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</si>
  <si>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</si>
  <si>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</si>
  <si>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</si>
  <si>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</si>
  <si>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</si>
  <si>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</si>
  <si>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</si>
  <si>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</si>
  <si>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</si>
  <si>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</si>
  <si>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</si>
  <si>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</si>
  <si>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</si>
  <si>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</si>
  <si>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</si>
  <si>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</si>
  <si>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</si>
  <si>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</si>
  <si>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</si>
  <si>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</si>
  <si>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</si>
  <si>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</si>
  <si>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</si>
  <si>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</si>
  <si>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</si>
  <si>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</si>
  <si>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</si>
  <si>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</si>
  <si>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</si>
  <si>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</si>
  <si>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</si>
  <si>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</si>
  <si>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</si>
  <si>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</si>
  <si>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</si>
  <si>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</si>
  <si>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</si>
  <si>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</si>
  <si>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</si>
  <si>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</si>
  <si>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</si>
  <si>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</si>
  <si>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</si>
  <si>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</si>
  <si>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</si>
  <si>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</si>
  <si>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</si>
  <si>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</si>
  <si>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</si>
  <si>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</si>
  <si>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</si>
  <si>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</si>
  <si>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</si>
  <si>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</si>
  <si>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</si>
  <si>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</si>
  <si>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</si>
  <si>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</si>
  <si>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</si>
  <si>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</si>
  <si>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</si>
  <si>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</si>
  <si>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</si>
  <si>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</si>
  <si>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</si>
  <si>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</si>
  <si>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</si>
  <si>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</si>
  <si>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</si>
  <si>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</si>
  <si>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</si>
  <si>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</si>
  <si>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</si>
  <si>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</si>
  <si>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</si>
  <si>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</si>
  <si>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</si>
  <si>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</si>
  <si>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</si>
  <si>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</si>
  <si>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</si>
  <si>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</si>
  <si>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</si>
  <si>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</si>
  <si>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</si>
  <si>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</si>
  <si>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</si>
  <si>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</si>
  <si>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</si>
  <si>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</si>
  <si>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</si>
  <si>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</si>
  <si>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</si>
  <si>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</si>
  <si>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</si>
  <si>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</si>
  <si>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</si>
  <si>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</si>
  <si>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</si>
  <si>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</si>
  <si>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</si>
  <si>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</si>
  <si>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</si>
  <si>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</si>
  <si>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</si>
  <si>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</si>
  <si>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</si>
  <si>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</si>
  <si>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</si>
  <si>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</si>
  <si>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</si>
  <si>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</si>
  <si>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</si>
  <si>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</si>
  <si>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</si>
  <si>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</si>
  <si>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</si>
  <si>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</si>
  <si>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</si>
  <si>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</si>
  <si>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</si>
  <si>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</si>
  <si>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</si>
  <si>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</si>
  <si>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</si>
  <si>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</si>
  <si>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</si>
  <si>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</si>
  <si>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</si>
  <si>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</si>
  <si>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</si>
  <si>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</si>
  <si>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</si>
  <si>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</si>
  <si>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</si>
  <si>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</si>
  <si>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</si>
  <si>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</si>
  <si>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</si>
  <si>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</si>
  <si>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</si>
  <si>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</si>
  <si>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</si>
  <si>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</si>
  <si>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</si>
  <si>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</si>
  <si>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</si>
  <si>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</si>
  <si>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</si>
  <si>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</si>
  <si>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</si>
  <si>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</si>
  <si>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</si>
  <si>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</si>
  <si>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</si>
  <si>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</si>
  <si>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</si>
  <si>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</si>
  <si>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</si>
  <si>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</si>
  <si>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</si>
  <si>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</si>
  <si>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</si>
  <si>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</si>
  <si>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</si>
  <si>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</si>
  <si>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</si>
  <si>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</si>
  <si>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</si>
  <si>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</si>
  <si>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</si>
  <si>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</si>
  <si>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</si>
  <si>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</si>
  <si>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</si>
  <si>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</si>
  <si>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</si>
  <si>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</si>
  <si>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</si>
  <si>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</si>
  <si>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</si>
  <si>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</si>
  <si>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</si>
  <si>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</si>
  <si>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</si>
  <si>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</si>
  <si>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</si>
  <si>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</si>
  <si>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</si>
  <si>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</si>
  <si>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</si>
  <si>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</si>
  <si>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</si>
  <si>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</si>
  <si>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</si>
  <si>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</si>
  <si>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</si>
  <si>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</si>
  <si>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</si>
  <si>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</si>
  <si>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</si>
  <si>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</si>
  <si>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</si>
  <si>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</si>
  <si>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</si>
  <si>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</si>
  <si>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</si>
  <si>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</si>
  <si>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</si>
  <si>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</si>
  <si>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</si>
  <si>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</si>
  <si>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</si>
  <si>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</si>
  <si>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</si>
  <si>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</si>
  <si>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</si>
  <si>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</si>
  <si>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</si>
  <si>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</si>
  <si>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</si>
  <si>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</si>
  <si>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</si>
  <si>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</si>
  <si>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</si>
  <si>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</si>
  <si>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</si>
  <si>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</si>
  <si>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</si>
  <si>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</si>
  <si>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</si>
  <si>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</si>
  <si>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</si>
  <si>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</si>
  <si>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</si>
  <si>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</si>
  <si>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</si>
  <si>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</si>
  <si>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</si>
  <si>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</si>
  <si>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</si>
  <si>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</si>
  <si>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</si>
  <si>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</si>
  <si>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</si>
  <si>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</si>
  <si>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</si>
  <si>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</si>
  <si>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</si>
  <si>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</si>
  <si>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</si>
  <si>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</si>
  <si>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</si>
  <si>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</si>
  <si>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</si>
  <si>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</si>
  <si>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</si>
  <si>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</si>
  <si>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</si>
  <si>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</si>
  <si>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</si>
  <si>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</si>
  <si>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</si>
  <si>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</si>
  <si>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</si>
  <si>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</si>
  <si>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</si>
  <si>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</si>
  <si>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</si>
  <si>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</si>
  <si>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</si>
  <si>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</si>
  <si>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</si>
  <si>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</si>
  <si>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</si>
  <si>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</si>
  <si>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</si>
  <si>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</si>
  <si>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</si>
  <si>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</si>
  <si>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</si>
  <si>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</si>
  <si>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</si>
  <si>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</si>
  <si>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</si>
  <si>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</si>
  <si>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</si>
  <si>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</si>
  <si>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</si>
  <si>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</si>
  <si>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</si>
  <si>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</si>
  <si>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</si>
  <si>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</si>
  <si>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</si>
  <si>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</si>
  <si>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</si>
  <si>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</si>
  <si>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</si>
  <si>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</si>
  <si>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</si>
  <si>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</si>
  <si>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</si>
  <si>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</si>
  <si>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</si>
  <si>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</si>
  <si>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</si>
  <si>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</si>
  <si>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</si>
  <si>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</si>
  <si>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</si>
  <si>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</si>
  <si>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</si>
  <si>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</si>
  <si>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</si>
  <si>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</si>
  <si>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</si>
  <si>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</si>
  <si>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</si>
  <si>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</si>
  <si>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</si>
  <si>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</si>
  <si>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</si>
  <si>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</si>
  <si>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</si>
  <si>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</si>
  <si>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</si>
  <si>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</si>
  <si>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</si>
  <si>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</si>
  <si>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</si>
  <si>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</si>
  <si>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</si>
  <si>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</si>
  <si>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</si>
  <si>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</si>
  <si>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</si>
  <si>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</si>
  <si>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</si>
  <si>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</si>
  <si>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</si>
  <si>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</si>
  <si>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</si>
  <si>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</si>
  <si>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</si>
  <si>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</si>
  <si>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</si>
  <si>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</si>
  <si>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</si>
  <si>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</si>
  <si>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</si>
  <si>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</si>
  <si>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</si>
  <si>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</si>
  <si>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</si>
  <si>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</si>
  <si>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</si>
  <si>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</si>
  <si>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</si>
  <si>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</si>
  <si>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</si>
  <si>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</si>
  <si>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</si>
  <si>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</si>
  <si>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</si>
  <si>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</si>
  <si>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</si>
  <si>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</si>
  <si>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</si>
  <si>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</si>
  <si>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</si>
  <si>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</si>
  <si>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</si>
  <si>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</si>
  <si>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</si>
  <si>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</si>
  <si>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</si>
  <si>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</si>
  <si>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</si>
  <si>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</si>
  <si>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</si>
  <si>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</si>
  <si>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</si>
  <si>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</si>
  <si>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</si>
  <si>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</si>
  <si>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</si>
  <si>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</si>
  <si>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</si>
  <si>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</si>
  <si>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</si>
  <si>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</si>
  <si>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</si>
  <si>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</si>
  <si>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</si>
  <si>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</si>
  <si>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</si>
  <si>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</si>
  <si>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</si>
  <si>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</si>
  <si>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</si>
  <si>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</si>
  <si>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</si>
  <si>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</si>
  <si>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</si>
  <si>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</si>
  <si>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</si>
  <si>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</si>
  <si>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</si>
  <si>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</si>
  <si>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</si>
  <si>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</si>
  <si>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</si>
  <si>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</si>
  <si>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</si>
  <si>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</si>
  <si>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</si>
  <si>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</si>
  <si>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</si>
  <si>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</si>
  <si>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</si>
  <si>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</si>
  <si>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</si>
  <si>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</si>
  <si>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</si>
  <si>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</si>
  <si>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</si>
  <si>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</si>
  <si>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</si>
  <si>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</si>
  <si>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</si>
  <si>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</si>
  <si>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</si>
  <si>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</si>
  <si>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</si>
  <si>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</si>
  <si>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</si>
  <si>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</si>
  <si>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</si>
  <si>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</si>
  <si>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</si>
  <si>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</si>
  <si>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</si>
  <si>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</si>
  <si>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</si>
  <si>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</si>
  <si>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</si>
  <si>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</si>
  <si>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</si>
  <si>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</si>
  <si>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</si>
  <si>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</si>
  <si>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</si>
  <si>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</si>
  <si>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</si>
  <si>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</si>
  <si>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</si>
  <si>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</si>
  <si>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</si>
  <si>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</si>
  <si>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</si>
  <si>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</si>
  <si>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</si>
  <si>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</si>
  <si>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</si>
  <si>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</si>
  <si>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</si>
  <si>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</si>
  <si>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</si>
  <si>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</si>
  <si>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</si>
  <si>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</si>
  <si>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</si>
  <si>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</si>
  <si>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</si>
  <si>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</si>
  <si>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</si>
  <si>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</si>
  <si>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</si>
  <si>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</si>
  <si>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</si>
  <si>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</si>
  <si>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</si>
  <si>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</si>
  <si>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</si>
  <si>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</si>
  <si>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</si>
  <si>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</si>
  <si>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</si>
  <si>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</si>
  <si>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</si>
  <si>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</si>
  <si>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</si>
  <si>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</si>
  <si>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</si>
  <si>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</si>
  <si>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</si>
  <si>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</si>
  <si>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</si>
  <si>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</si>
  <si>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</si>
  <si>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</si>
  <si>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</si>
  <si>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</si>
  <si>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</si>
  <si>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</si>
  <si>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</si>
  <si>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</si>
  <si>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</si>
  <si>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</si>
  <si>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</si>
  <si>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</si>
  <si>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</si>
  <si>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</si>
  <si>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</si>
  <si>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</si>
  <si>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</si>
  <si>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</si>
  <si>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</si>
  <si>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</si>
  <si>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</si>
  <si>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</si>
  <si>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</si>
  <si>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</si>
  <si>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</si>
  <si>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</si>
  <si>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</si>
  <si>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</si>
  <si>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</si>
  <si>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</si>
  <si>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</si>
  <si>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</si>
  <si>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</si>
  <si>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</si>
  <si>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</si>
  <si>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</si>
  <si>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</si>
  <si>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</si>
  <si>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</si>
  <si>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</si>
  <si>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</si>
  <si>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</si>
  <si>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</si>
  <si>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</si>
  <si>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</si>
  <si>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</si>
  <si>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</si>
  <si>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</si>
  <si>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</si>
  <si>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</si>
  <si>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</si>
  <si>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</si>
  <si>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</si>
  <si>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</si>
  <si>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</si>
  <si>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</si>
  <si>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</si>
  <si>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</si>
  <si>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</si>
  <si>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</si>
  <si>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</si>
  <si>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</si>
  <si>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</si>
  <si>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</si>
  <si>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</si>
  <si>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</si>
  <si>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</si>
  <si>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</si>
  <si>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</si>
  <si>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</si>
  <si>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</si>
  <si>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</si>
  <si>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</si>
  <si>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</si>
  <si>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</si>
  <si>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</si>
  <si>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</si>
  <si>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</si>
  <si>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</si>
  <si>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</si>
  <si>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</si>
  <si>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</si>
  <si>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</si>
  <si>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</si>
  <si>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</si>
  <si>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</si>
  <si>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</si>
  <si>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</si>
  <si>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</si>
  <si>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</si>
  <si>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</si>
  <si>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</si>
  <si>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</si>
  <si>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</si>
  <si>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</si>
  <si>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</si>
  <si>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</si>
  <si>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</si>
  <si>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</si>
  <si>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</si>
  <si>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</si>
  <si>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</si>
  <si>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</si>
  <si>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</si>
  <si>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</si>
  <si>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</si>
  <si>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</si>
  <si>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</si>
  <si>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</si>
  <si>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</si>
  <si>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</si>
  <si>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</si>
  <si>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</si>
  <si>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</si>
  <si>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</si>
  <si>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</si>
  <si>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</si>
  <si>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</si>
  <si>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</si>
  <si>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</si>
  <si>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</si>
  <si>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</si>
  <si>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</si>
  <si>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</si>
  <si>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</si>
  <si>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</si>
  <si>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</si>
  <si>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</si>
  <si>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</si>
  <si>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</si>
  <si>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</si>
  <si>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</si>
  <si>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</si>
  <si>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</si>
  <si>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</si>
  <si>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</si>
  <si>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</si>
  <si>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</si>
  <si>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</si>
  <si>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</si>
  <si>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</si>
  <si>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</si>
  <si>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</si>
  <si>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</si>
  <si>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</si>
  <si>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</si>
  <si>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</si>
  <si>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</si>
  <si>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</si>
  <si>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</si>
  <si>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</si>
  <si>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</si>
  <si>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</si>
  <si>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</si>
  <si>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</si>
  <si>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</si>
  <si>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</si>
  <si>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</si>
  <si>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</si>
  <si>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</si>
  <si>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</si>
  <si>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</si>
  <si>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</si>
  <si>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</si>
  <si>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</si>
  <si>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</si>
  <si>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</si>
  <si>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</si>
  <si>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</si>
  <si>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</si>
  <si>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</si>
  <si>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</si>
  <si>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</si>
  <si>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</si>
  <si>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</si>
  <si>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</si>
  <si>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</si>
  <si>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</si>
  <si>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</si>
  <si>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</si>
  <si>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</si>
  <si>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</si>
  <si>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</si>
  <si>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</si>
  <si>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</si>
  <si>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</si>
  <si>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</si>
  <si>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</si>
  <si>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</si>
  <si>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</si>
  <si>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</si>
  <si>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</si>
  <si>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</si>
  <si>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</si>
  <si>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</si>
  <si>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</si>
  <si>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</si>
  <si>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</si>
  <si>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</si>
  <si>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</si>
  <si>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</si>
  <si>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</si>
  <si>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</si>
  <si>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</si>
  <si>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</si>
  <si>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</si>
  <si>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</si>
  <si>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</si>
  <si>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</si>
  <si>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</si>
  <si>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</si>
  <si>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</si>
  <si>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</si>
  <si>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</si>
  <si>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</si>
  <si>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</si>
  <si>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</si>
  <si>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</si>
  <si>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</si>
  <si>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</si>
  <si>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</si>
  <si>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</si>
  <si>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</si>
  <si>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</si>
  <si>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</si>
  <si>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</si>
  <si>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</si>
  <si>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</si>
  <si>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</si>
  <si>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</si>
  <si>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</si>
  <si>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</si>
  <si>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</si>
  <si>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</si>
  <si>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</si>
  <si>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</si>
  <si>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</si>
  <si>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</si>
  <si>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</si>
  <si>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</si>
  <si>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</si>
  <si>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</si>
  <si>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</si>
  <si>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</si>
  <si>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</si>
  <si>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</si>
  <si>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</si>
  <si>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</si>
  <si>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</si>
  <si>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</si>
  <si>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</si>
  <si>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</si>
  <si>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</si>
  <si>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</si>
  <si>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</si>
  <si>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</si>
  <si>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</si>
  <si>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</si>
  <si>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</si>
  <si>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</si>
  <si>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</si>
  <si>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</si>
  <si>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</si>
  <si>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</si>
  <si>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</si>
  <si>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</si>
  <si>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</si>
  <si>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</si>
  <si>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</si>
  <si>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</si>
  <si>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</si>
  <si>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</si>
  <si>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</si>
  <si>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</si>
  <si>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</si>
  <si>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</si>
  <si>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</si>
  <si>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</si>
  <si>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</si>
  <si>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</si>
  <si>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</si>
  <si>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</si>
  <si>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</si>
  <si>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</si>
  <si>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</si>
  <si>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</si>
  <si>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</si>
  <si>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</si>
  <si>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</si>
  <si>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</si>
  <si>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</si>
  <si>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</si>
  <si>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</si>
  <si>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</si>
  <si>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</si>
  <si>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</si>
  <si>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</si>
  <si>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</si>
  <si>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</si>
  <si>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</si>
  <si>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</si>
  <si>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</si>
  <si>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</si>
  <si>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</si>
  <si>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</si>
  <si>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</si>
  <si>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</si>
  <si>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</si>
  <si>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</si>
  <si>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</si>
  <si>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</si>
  <si>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</si>
  <si>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</si>
  <si>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</si>
  <si>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</si>
  <si>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</si>
  <si>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</si>
  <si>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</si>
  <si>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</si>
  <si>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</si>
  <si>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</si>
  <si>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</si>
  <si>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</si>
  <si>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</si>
  <si>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</si>
  <si>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</si>
  <si>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</si>
  <si>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</si>
  <si>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</si>
  <si>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</si>
  <si>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</si>
  <si>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</si>
  <si>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</si>
  <si>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</si>
  <si>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</si>
  <si>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</si>
  <si>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</si>
  <si>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</si>
  <si>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</si>
  <si>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</si>
  <si>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</si>
  <si>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</si>
  <si>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</si>
  <si>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</si>
  <si>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</si>
  <si>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</si>
  <si>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</si>
  <si>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</si>
  <si>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</si>
  <si>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</si>
  <si>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</si>
  <si>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</si>
  <si>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</si>
  <si>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</si>
  <si>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</si>
  <si>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</si>
  <si>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</si>
  <si>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</si>
  <si>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</si>
  <si>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</si>
  <si>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</si>
  <si>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</si>
  <si>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</si>
  <si>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</si>
  <si>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</si>
  <si>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</si>
  <si>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</si>
  <si>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</si>
  <si>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</si>
  <si>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</si>
  <si>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</si>
  <si>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</si>
  <si>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</si>
  <si>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</si>
  <si>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</si>
  <si>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</si>
  <si>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</si>
  <si>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</si>
  <si>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</si>
  <si>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</si>
  <si>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</si>
  <si>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</si>
  <si>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</si>
  <si>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</si>
  <si>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</si>
  <si>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</si>
  <si>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</si>
  <si>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</si>
  <si>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</si>
  <si>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</si>
  <si>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</si>
  <si>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</si>
  <si>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</si>
  <si>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</si>
  <si>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</si>
  <si>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</si>
  <si>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</si>
  <si>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</si>
  <si>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</si>
  <si>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</si>
  <si>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</si>
  <si>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</si>
  <si>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</si>
  <si>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</si>
  <si>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</si>
  <si>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</si>
  <si>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</si>
  <si>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</si>
  <si>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</si>
  <si>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</si>
  <si>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</si>
  <si>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</si>
  <si>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</si>
  <si>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</si>
  <si>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</si>
  <si>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</si>
  <si>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</si>
  <si>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</si>
  <si>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</si>
  <si>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</si>
  <si>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</si>
  <si>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</si>
  <si>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</si>
  <si>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</si>
  <si>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</si>
  <si>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</si>
  <si>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</si>
  <si>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</si>
  <si>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</si>
  <si>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</si>
  <si>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</si>
  <si>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</si>
  <si>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</si>
  <si>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</si>
  <si>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</si>
  <si>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</si>
  <si>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</si>
  <si>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</si>
  <si>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</si>
  <si>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</si>
  <si>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</si>
  <si>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</si>
  <si>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</si>
  <si>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</si>
  <si>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</si>
  <si>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</si>
  <si>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</si>
  <si>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</si>
  <si>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</si>
  <si>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</si>
  <si>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</si>
  <si>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</si>
  <si>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</si>
  <si>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</si>
  <si>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</si>
  <si>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</si>
  <si>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</si>
  <si>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</si>
  <si>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</si>
  <si>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</si>
  <si>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</si>
  <si>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</si>
  <si>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</si>
  <si>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</si>
  <si>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</si>
  <si>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</si>
  <si>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</si>
  <si>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</si>
  <si>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</si>
  <si>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</si>
  <si>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</si>
  <si>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</si>
  <si>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</si>
  <si>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</si>
  <si>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</si>
  <si>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</si>
  <si>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</si>
  <si>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</si>
  <si>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</si>
  <si>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</si>
  <si>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</si>
  <si>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</si>
  <si>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</si>
  <si>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</si>
  <si>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</si>
  <si>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</si>
  <si>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</si>
  <si>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</si>
  <si>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</si>
  <si>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</si>
  <si>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</si>
  <si>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</si>
  <si>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</si>
  <si>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</si>
  <si>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</si>
  <si>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</si>
  <si>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</si>
  <si>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</si>
  <si>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</si>
  <si>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</si>
  <si>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</si>
  <si>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</si>
  <si>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</si>
  <si>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</si>
  <si>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</si>
  <si>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</si>
  <si>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</si>
  <si>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</si>
  <si>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</si>
  <si>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</si>
  <si>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</si>
  <si>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</si>
  <si>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</si>
  <si>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</si>
  <si>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</si>
  <si>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</si>
  <si>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</si>
  <si>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</si>
  <si>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</si>
  <si>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</si>
  <si>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</si>
  <si>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</si>
  <si>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</si>
  <si>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</si>
  <si>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</si>
  <si>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</si>
  <si>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</si>
  <si>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</si>
  <si>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</si>
  <si>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</si>
  <si>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</si>
  <si>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</si>
  <si>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</si>
  <si>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</si>
  <si>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</si>
  <si>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</si>
  <si>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</si>
  <si>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</si>
  <si>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</si>
  <si>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</si>
  <si>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</si>
  <si>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</si>
  <si>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</si>
  <si>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</si>
  <si>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</si>
  <si>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</si>
  <si>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</si>
  <si>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</si>
  <si>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</si>
  <si>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</si>
  <si>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</si>
  <si>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</si>
  <si>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</si>
  <si>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</si>
  <si>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</si>
  <si>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</si>
  <si>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</si>
  <si>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</si>
  <si>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</si>
  <si>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</si>
  <si>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</si>
  <si>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</si>
  <si>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</si>
  <si>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</si>
  <si>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</si>
  <si>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</si>
  <si>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</si>
  <si>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</si>
  <si>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</si>
  <si>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</si>
  <si>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</si>
  <si>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</si>
  <si>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</si>
  <si>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</si>
  <si>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</si>
  <si>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</si>
  <si>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</si>
  <si>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</si>
  <si>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</si>
  <si>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</si>
  <si>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</si>
  <si>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</si>
  <si>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</si>
  <si>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</si>
  <si>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</si>
  <si>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</si>
  <si>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</si>
  <si>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</si>
  <si>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</si>
  <si>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</si>
  <si>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</si>
  <si>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</si>
  <si>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</si>
  <si>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</si>
  <si>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</si>
  <si>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</si>
  <si>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</si>
  <si>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</si>
  <si>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</si>
  <si>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</si>
  <si>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</si>
  <si>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</si>
  <si>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</si>
  <si>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</si>
  <si>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</si>
  <si>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</si>
  <si>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</si>
  <si>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</si>
  <si>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</si>
  <si>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</si>
  <si>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</si>
  <si>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</si>
  <si>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</si>
  <si>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</si>
  <si>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</si>
  <si>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</si>
  <si>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</si>
  <si>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</si>
  <si>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</si>
  <si>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</si>
  <si>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</si>
  <si>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</si>
  <si>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</si>
  <si>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</si>
  <si>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</si>
  <si>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</si>
  <si>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</si>
  <si>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</si>
  <si>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</si>
  <si>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</si>
  <si>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</si>
  <si>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</si>
  <si>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</si>
  <si>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</si>
  <si>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</si>
  <si>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</si>
  <si>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</si>
  <si>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</si>
  <si>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</si>
  <si>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</si>
  <si>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</si>
  <si>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</si>
  <si>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</si>
  <si>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</si>
  <si>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</si>
  <si>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</si>
  <si>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</si>
  <si>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</si>
  <si>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</si>
  <si>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</si>
  <si>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</si>
  <si>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</si>
  <si>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</si>
  <si>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</si>
  <si>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</si>
  <si>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</si>
  <si>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</si>
  <si>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</si>
  <si>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</si>
  <si>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</si>
  <si>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</si>
  <si>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</si>
  <si>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</si>
  <si>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</si>
  <si>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</si>
  <si>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</si>
  <si>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</si>
  <si>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</si>
  <si>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</si>
  <si>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</si>
  <si>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</si>
  <si>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</si>
  <si>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</si>
  <si>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</si>
  <si>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</si>
  <si>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</si>
  <si>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</si>
  <si>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</si>
  <si>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</si>
  <si>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</si>
  <si>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</si>
  <si>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</si>
  <si>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</si>
  <si>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</si>
  <si>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</si>
  <si>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</si>
  <si>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</si>
  <si>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</si>
  <si>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</si>
  <si>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</si>
  <si>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</si>
  <si>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</si>
  <si>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</si>
  <si>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</si>
  <si>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</si>
  <si>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</si>
  <si>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</si>
  <si>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</si>
  <si>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</si>
  <si>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</si>
  <si>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</si>
  <si>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</si>
  <si>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</si>
  <si>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</si>
  <si>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</si>
  <si>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</si>
  <si>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</si>
  <si>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</si>
  <si>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</si>
  <si>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</si>
  <si>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</si>
  <si>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</si>
  <si>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</si>
  <si>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</si>
  <si>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</si>
  <si>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</si>
  <si>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</si>
  <si>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</si>
  <si>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</si>
  <si>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</si>
  <si>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</si>
  <si>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</si>
  <si>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</si>
  <si>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</si>
  <si>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</si>
  <si>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</si>
  <si>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</si>
  <si>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</si>
  <si>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</si>
  <si>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</si>
  <si>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</si>
  <si>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</si>
  <si>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</si>
  <si>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</si>
  <si>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</si>
  <si>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</si>
  <si>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</si>
  <si>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</si>
  <si>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</si>
  <si>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</si>
  <si>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</si>
  <si>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</si>
  <si>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</si>
  <si>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</si>
  <si>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</si>
  <si>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</si>
  <si>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</si>
  <si>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</si>
  <si>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</si>
  <si>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</si>
  <si>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</si>
  <si>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</si>
  <si>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</si>
  <si>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</si>
  <si>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</si>
  <si>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</si>
  <si>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</si>
  <si>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</si>
  <si>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</si>
  <si>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</si>
  <si>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</si>
  <si>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</si>
  <si>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</si>
  <si>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</si>
  <si>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</si>
  <si>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</si>
  <si>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</si>
  <si>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</si>
  <si>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</si>
  <si>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</si>
  <si>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</si>
  <si>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</si>
  <si>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</si>
  <si>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</si>
  <si>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</si>
  <si>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</si>
  <si>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</si>
  <si>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</si>
  <si>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</si>
  <si>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</si>
  <si>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</si>
  <si>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</si>
  <si>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</si>
  <si>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</si>
  <si>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</si>
  <si>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</si>
  <si>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</si>
  <si>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</si>
  <si>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</si>
  <si>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</si>
  <si>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</si>
  <si>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</si>
  <si>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</si>
  <si>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</si>
  <si>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</si>
  <si>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</si>
  <si>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</si>
  <si>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</si>
  <si>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</si>
  <si>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</si>
  <si>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</si>
  <si>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</si>
  <si>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</si>
  <si>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</si>
  <si>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</si>
  <si>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</si>
  <si>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</si>
  <si>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</si>
  <si>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</si>
  <si>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</si>
  <si>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</si>
  <si>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</si>
  <si>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</si>
  <si>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</si>
  <si>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</si>
  <si>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</si>
  <si>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</si>
  <si>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</si>
  <si>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</si>
  <si>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</si>
  <si>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</si>
  <si>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</si>
  <si>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</si>
  <si>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</si>
  <si>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</si>
  <si>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</si>
  <si>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</si>
  <si>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</si>
  <si>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</si>
  <si>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</si>
  <si>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</si>
  <si>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</si>
  <si>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</si>
  <si>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</si>
  <si>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</si>
  <si>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</si>
  <si>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</si>
  <si>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</si>
  <si>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</si>
  <si>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</si>
  <si>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</si>
  <si>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</si>
  <si>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</si>
  <si>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</si>
  <si>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</si>
  <si>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</si>
  <si>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</si>
  <si>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</si>
  <si>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</si>
  <si>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</si>
  <si>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</si>
  <si>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</si>
  <si>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</si>
  <si>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</si>
  <si>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</si>
  <si>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</si>
  <si>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</si>
  <si>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</si>
  <si>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</si>
  <si>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</si>
  <si>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</si>
  <si>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</si>
  <si>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</si>
  <si>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</si>
  <si>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</si>
  <si>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</si>
  <si>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</si>
  <si>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</si>
  <si>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</si>
  <si>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</si>
  <si>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</si>
  <si>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</si>
  <si>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</si>
  <si>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</si>
  <si>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</si>
  <si>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</si>
  <si>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</si>
  <si>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</si>
  <si>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</si>
  <si>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</si>
  <si>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</si>
  <si>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</si>
  <si>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</si>
  <si>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</si>
  <si>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</si>
  <si>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</si>
  <si>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</si>
  <si>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</si>
  <si>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</si>
  <si>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</si>
  <si>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</si>
  <si>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</si>
  <si>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</si>
  <si>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</si>
  <si>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</si>
  <si>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</si>
  <si>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</si>
  <si>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</si>
  <si>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</si>
  <si>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</si>
  <si>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</si>
  <si>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</si>
  <si>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</si>
  <si>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</si>
  <si>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</si>
  <si>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</si>
  <si>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</si>
  <si>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</si>
  <si>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</si>
  <si>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</si>
  <si>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</si>
  <si>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</si>
  <si>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</si>
  <si>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</si>
  <si>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</si>
  <si>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</si>
  <si>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</si>
  <si>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</si>
  <si>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</si>
  <si>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</si>
  <si>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</si>
  <si>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</si>
  <si>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</si>
  <si>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</si>
  <si>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</si>
  <si>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</si>
  <si>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</si>
  <si>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</si>
  <si>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</si>
  <si>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</si>
  <si>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</si>
  <si>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</si>
  <si>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</si>
  <si>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</si>
  <si>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</si>
  <si>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</si>
  <si>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</si>
  <si>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</si>
  <si>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</si>
  <si>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</si>
  <si>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</si>
  <si>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</si>
  <si>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</si>
  <si>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</si>
  <si>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</si>
  <si>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</si>
  <si>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</si>
  <si>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</si>
  <si>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</si>
  <si>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</si>
  <si>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</si>
  <si>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</si>
  <si>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</si>
  <si>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</si>
  <si>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</si>
  <si>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</si>
  <si>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</si>
  <si>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</si>
  <si>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</si>
  <si>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</si>
  <si>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</si>
  <si>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</si>
  <si>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</si>
  <si>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</si>
  <si>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</si>
  <si>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</si>
  <si>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</si>
  <si>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</si>
  <si>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</si>
  <si>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</si>
  <si>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</si>
  <si>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</si>
  <si>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</si>
  <si>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</si>
  <si>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</si>
  <si>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</si>
  <si>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</si>
  <si>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</si>
  <si>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</si>
  <si>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</si>
  <si>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</si>
  <si>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</si>
  <si>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</si>
  <si>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</si>
  <si>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</si>
  <si>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</si>
  <si>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</si>
  <si>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</si>
  <si>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</si>
  <si>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</si>
  <si>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</si>
  <si>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</si>
  <si>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</si>
  <si>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</si>
  <si>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</si>
  <si>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</si>
  <si>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</si>
  <si>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</si>
  <si>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</si>
  <si>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</si>
  <si>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</si>
  <si>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</si>
  <si>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</si>
  <si>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</si>
  <si>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</si>
  <si>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</si>
  <si>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</si>
  <si>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</si>
  <si>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</si>
  <si>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</si>
  <si>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</si>
  <si>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</si>
  <si>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</si>
  <si>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</si>
  <si>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</si>
  <si>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</si>
  <si>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</si>
  <si>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</si>
  <si>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</si>
  <si>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</si>
  <si>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</si>
  <si>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</si>
  <si>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</si>
  <si>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</si>
  <si>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</si>
  <si>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</si>
  <si>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</si>
  <si>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</si>
  <si>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</si>
  <si>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</si>
  <si>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</si>
  <si>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</si>
  <si>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</si>
  <si>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</si>
  <si>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</si>
  <si>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</si>
  <si>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</si>
  <si>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</si>
  <si>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</si>
  <si>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</si>
  <si>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</si>
  <si>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</si>
  <si>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</si>
  <si>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</si>
  <si>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</si>
  <si>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</si>
  <si>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</si>
  <si>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</si>
  <si>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</si>
  <si>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</si>
  <si>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</si>
  <si>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</si>
  <si>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</si>
  <si>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</si>
  <si>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</si>
  <si>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</si>
  <si>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</si>
  <si>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</si>
  <si>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</si>
  <si>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</si>
  <si>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</si>
  <si>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</si>
  <si>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</si>
  <si>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</si>
  <si>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</si>
  <si>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</si>
  <si>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</si>
  <si>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</si>
  <si>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</si>
  <si>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</si>
  <si>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</si>
  <si>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</si>
  <si>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</si>
  <si>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</si>
  <si>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</si>
  <si>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</si>
  <si>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</si>
  <si>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</si>
  <si>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</si>
  <si>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</si>
  <si>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</si>
  <si>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</si>
  <si>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</si>
  <si>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</si>
  <si>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</si>
  <si>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</si>
  <si>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</si>
  <si>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</si>
  <si>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</si>
  <si>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</si>
  <si>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</si>
  <si>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</si>
  <si>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</si>
  <si>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</si>
  <si>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</si>
  <si>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</si>
  <si>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</si>
  <si>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</si>
  <si>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</si>
  <si>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</si>
  <si>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</si>
  <si>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</si>
  <si>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</si>
  <si>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</si>
  <si>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</si>
  <si>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</si>
  <si>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</si>
  <si>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</si>
  <si>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</si>
  <si>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</si>
  <si>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</si>
  <si>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</si>
  <si>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</si>
  <si>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</si>
  <si>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</si>
  <si>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</si>
  <si>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</si>
  <si>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</si>
  <si>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</si>
  <si>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</si>
  <si>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</si>
  <si>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</si>
  <si>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</si>
  <si>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</si>
  <si>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</si>
  <si>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</si>
  <si>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</si>
  <si>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</si>
  <si>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</si>
  <si>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</si>
  <si>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</si>
  <si>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</si>
  <si>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</si>
  <si>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</si>
  <si>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</si>
  <si>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</si>
  <si>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</si>
  <si>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</si>
  <si>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</si>
  <si>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</si>
  <si>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</si>
  <si>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</si>
  <si>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</si>
  <si>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</si>
  <si>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</si>
  <si>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</si>
  <si>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</si>
  <si>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</si>
  <si>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</si>
  <si>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</si>
  <si>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</si>
  <si>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</si>
  <si>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</si>
  <si>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</si>
  <si>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</si>
  <si>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</si>
  <si>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</si>
  <si>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</si>
  <si>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</si>
  <si>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</si>
  <si>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</si>
  <si>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</si>
  <si>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</si>
  <si>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</si>
  <si>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</si>
  <si>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</si>
  <si>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</si>
  <si>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</si>
  <si>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</si>
  <si>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</si>
  <si>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</si>
  <si>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</si>
  <si>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</si>
  <si>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</si>
  <si>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</si>
  <si>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</si>
  <si>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</si>
  <si>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</si>
  <si>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</si>
  <si>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</si>
  <si>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</si>
  <si>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</si>
  <si>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</si>
  <si>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</si>
  <si>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</si>
  <si>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</si>
  <si>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</si>
  <si>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</si>
  <si>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</si>
  <si>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</si>
  <si>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</si>
  <si>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</si>
  <si>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</si>
  <si>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</si>
  <si>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</si>
  <si>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</si>
  <si>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</si>
  <si>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</si>
  <si>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</si>
  <si>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</si>
  <si>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</si>
  <si>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</si>
  <si>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</si>
  <si>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</si>
  <si>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</si>
  <si>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</si>
  <si>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</si>
  <si>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</si>
  <si>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</si>
  <si>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</si>
  <si>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</si>
  <si>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</si>
  <si>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</si>
  <si>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</si>
  <si>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</si>
  <si>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</si>
  <si>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</si>
  <si>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</si>
  <si>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</si>
  <si>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</si>
  <si>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</si>
  <si>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</si>
  <si>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</si>
  <si>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</si>
  <si>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</si>
  <si>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</si>
  <si>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</si>
  <si>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</si>
  <si>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</si>
  <si>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</si>
  <si>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</si>
  <si>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</si>
  <si>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</si>
  <si>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</si>
  <si>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</si>
  <si>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</si>
  <si>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</si>
  <si>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</si>
  <si>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</si>
  <si>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</si>
  <si>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</si>
  <si>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</si>
  <si>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</si>
  <si>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</si>
  <si>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</si>
  <si>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</si>
  <si>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</si>
  <si>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</si>
  <si>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</si>
  <si>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</si>
  <si>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</si>
  <si>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</si>
  <si>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</si>
  <si>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</si>
  <si>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</si>
  <si>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</si>
  <si>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</si>
  <si>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</si>
  <si>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</si>
  <si>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</si>
  <si>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</si>
  <si>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</si>
  <si>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</si>
  <si>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</si>
  <si>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</si>
  <si>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</si>
  <si>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</si>
  <si>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</si>
  <si>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</si>
  <si>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</si>
  <si>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</si>
  <si>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</si>
  <si>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</si>
  <si>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</si>
  <si>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</si>
  <si>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</si>
  <si>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</si>
  <si>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</si>
  <si>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</si>
  <si>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</si>
  <si>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</si>
  <si>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</si>
  <si>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</si>
  <si>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</si>
  <si>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</si>
  <si>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</si>
  <si>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</si>
  <si>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</si>
  <si>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</si>
  <si>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</si>
  <si>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</si>
  <si>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</si>
  <si>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</si>
  <si>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</si>
  <si>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</si>
  <si>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</si>
  <si>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</si>
  <si>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</si>
  <si>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</si>
  <si>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</si>
  <si>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</si>
  <si>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</si>
  <si>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</si>
  <si>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</si>
  <si>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</si>
  <si>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</si>
  <si>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</si>
  <si>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</si>
  <si>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</si>
  <si>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</si>
  <si>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</si>
  <si>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</si>
  <si>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</si>
  <si>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</si>
  <si>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</si>
  <si>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</si>
  <si>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</si>
  <si>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</si>
  <si>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</si>
  <si>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</si>
  <si>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</si>
  <si>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</si>
  <si>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</si>
  <si>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</si>
  <si>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</si>
  <si>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</si>
  <si>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</si>
  <si>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</si>
  <si>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</si>
  <si>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</si>
  <si>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</si>
  <si>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</si>
  <si>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</si>
  <si>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</si>
  <si>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</si>
  <si>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</si>
  <si>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</si>
  <si>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</si>
  <si>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</si>
  <si>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</si>
  <si>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</si>
  <si>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</si>
  <si>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</si>
  <si>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</si>
  <si>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</si>
  <si>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</si>
  <si>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</si>
  <si>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</si>
  <si>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</si>
  <si>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</si>
  <si>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</si>
  <si>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</si>
  <si>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</si>
  <si>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</si>
  <si>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</si>
  <si>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</si>
  <si>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</si>
  <si>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</si>
  <si>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</si>
  <si>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</si>
  <si>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</si>
  <si>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</si>
  <si>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</si>
  <si>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</si>
  <si>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</si>
  <si>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</si>
  <si>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</si>
  <si>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</si>
  <si>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</si>
  <si>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</si>
  <si>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</si>
  <si>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</si>
  <si>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</si>
  <si>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</si>
  <si>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</si>
  <si>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</si>
  <si>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</si>
  <si>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</si>
  <si>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</si>
  <si>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</si>
  <si>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</si>
  <si>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</si>
  <si>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</si>
  <si>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</si>
  <si>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</si>
  <si>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</si>
  <si>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</si>
  <si>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</si>
  <si>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</si>
  <si>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</si>
  <si>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</si>
  <si>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</si>
  <si>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</si>
  <si>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</si>
  <si>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</si>
  <si>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</si>
  <si>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</si>
  <si>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</si>
  <si>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</si>
  <si>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</si>
  <si>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</si>
  <si>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</si>
  <si>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</si>
  <si>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</si>
  <si>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</si>
  <si>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</si>
  <si>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</si>
  <si>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</si>
  <si>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</si>
  <si>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</si>
  <si>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</si>
  <si>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</si>
  <si>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</si>
  <si>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</si>
  <si>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</si>
  <si>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</si>
  <si>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</si>
  <si>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</si>
  <si>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</si>
  <si>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</si>
  <si>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</si>
  <si>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</si>
  <si>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</si>
  <si>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</si>
  <si>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</si>
  <si>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</si>
  <si>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</si>
  <si>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</si>
  <si>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</si>
  <si>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</si>
  <si>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</si>
  <si>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</si>
  <si>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</si>
  <si>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</si>
  <si>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</si>
  <si>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</si>
  <si>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</si>
  <si>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</si>
  <si>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</si>
  <si>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</si>
  <si>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</si>
  <si>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</si>
  <si>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</si>
  <si>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</si>
  <si>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</si>
  <si>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</si>
  <si>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</si>
  <si>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</si>
  <si>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</si>
  <si>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</si>
  <si>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</si>
  <si>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</si>
  <si>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</si>
  <si>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</si>
  <si>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</si>
  <si>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</si>
  <si>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</si>
  <si>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</si>
  <si>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</si>
  <si>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</si>
  <si>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</si>
  <si>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</si>
  <si>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</si>
  <si>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</si>
  <si>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</si>
  <si>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</si>
  <si>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</si>
  <si>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</si>
  <si>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</si>
  <si>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</si>
  <si>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</si>
  <si>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</si>
  <si>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</si>
  <si>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</si>
  <si>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</si>
  <si>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</si>
  <si>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</si>
  <si>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</si>
  <si>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</si>
  <si>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</si>
  <si>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</si>
  <si>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</si>
  <si>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</si>
  <si>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</si>
  <si>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</si>
  <si>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</si>
  <si>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</si>
  <si>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</si>
  <si>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</si>
  <si>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</si>
  <si>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</si>
  <si>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</si>
  <si>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</si>
  <si>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</si>
  <si>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</si>
  <si>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</si>
  <si>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</si>
  <si>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</si>
  <si>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</si>
  <si>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</si>
  <si>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</si>
  <si>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</si>
  <si>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</si>
  <si>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</si>
  <si>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</si>
  <si>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</si>
  <si>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</si>
  <si>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</si>
  <si>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</si>
  <si>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</si>
  <si>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</si>
  <si>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</si>
  <si>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</si>
  <si>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</si>
  <si>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</si>
  <si>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</si>
  <si>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</si>
  <si>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</si>
  <si>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</si>
  <si>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</si>
  <si>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</si>
  <si>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</si>
  <si>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</si>
  <si>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</si>
  <si>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</si>
  <si>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</si>
  <si>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</si>
  <si>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</si>
  <si>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</si>
  <si>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</si>
  <si>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</si>
  <si>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</si>
  <si>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</si>
  <si>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</si>
  <si>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</si>
  <si>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</si>
  <si>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</si>
  <si>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</si>
  <si>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</si>
  <si>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</si>
  <si>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</si>
  <si>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</si>
  <si>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</si>
  <si>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</si>
  <si>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</si>
  <si>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</si>
  <si>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</si>
  <si>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</si>
  <si>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</si>
  <si>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</si>
  <si>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</si>
  <si>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</si>
  <si>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</si>
  <si>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</si>
  <si>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</si>
  <si>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</si>
  <si>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</si>
  <si>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</si>
  <si>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</si>
  <si>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</si>
  <si>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</si>
  <si>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</si>
  <si>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</si>
  <si>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</si>
  <si>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</si>
  <si>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</si>
  <si>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</si>
  <si>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</si>
  <si>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</si>
  <si>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</si>
  <si>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</si>
  <si>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</si>
  <si>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</si>
  <si>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</si>
  <si>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</si>
  <si>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</si>
  <si>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</si>
  <si>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</si>
  <si>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</si>
  <si>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</si>
  <si>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</si>
  <si>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</si>
  <si>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</si>
  <si>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</si>
  <si>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</si>
  <si>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</si>
  <si>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</si>
  <si>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</si>
  <si>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</si>
  <si>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</si>
  <si>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</si>
  <si>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</si>
  <si>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</si>
  <si>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</si>
  <si>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</si>
  <si>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</si>
  <si>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</si>
  <si>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</si>
  <si>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</si>
  <si>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</si>
  <si>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</si>
  <si>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</si>
  <si>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</si>
  <si>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</si>
  <si>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</si>
  <si>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</si>
  <si>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</si>
  <si>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</si>
  <si>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</si>
  <si>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</si>
  <si>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</si>
  <si>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</si>
  <si>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</si>
  <si>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</si>
  <si>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</si>
  <si>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</si>
  <si>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</si>
  <si>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</si>
  <si>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</si>
  <si>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</si>
  <si>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</si>
  <si>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</si>
  <si>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</si>
  <si>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</si>
  <si>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</si>
  <si>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</si>
  <si>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</si>
  <si>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</si>
  <si>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</si>
  <si>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</si>
  <si>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</si>
  <si>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</si>
  <si>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</si>
  <si>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</si>
  <si>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</si>
  <si>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</si>
  <si>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</si>
  <si>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</si>
  <si>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</si>
  <si>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</si>
  <si>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</si>
  <si>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</si>
  <si>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</si>
  <si>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</si>
  <si>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</si>
  <si>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</si>
  <si>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</si>
  <si>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</si>
  <si>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</si>
  <si>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</si>
  <si>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</si>
  <si>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</si>
  <si>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</si>
  <si>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</si>
  <si>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</si>
  <si>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</si>
  <si>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</si>
  <si>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</si>
  <si>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</si>
  <si>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</si>
  <si>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</si>
  <si>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</si>
  <si>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</si>
  <si>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</si>
  <si>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</si>
  <si>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</si>
  <si>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</si>
  <si>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</si>
  <si>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</si>
  <si>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</si>
  <si>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</si>
  <si>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</si>
  <si>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</si>
  <si>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</si>
  <si>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</si>
  <si>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</si>
  <si>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</si>
  <si>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</si>
  <si>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</si>
  <si>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</si>
  <si>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</si>
  <si>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</si>
  <si>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</si>
  <si>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</si>
  <si>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</si>
  <si>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</si>
  <si>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</si>
  <si>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</si>
  <si>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</si>
  <si>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</si>
  <si>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</si>
  <si>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</si>
  <si>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</si>
  <si>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</si>
  <si>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</si>
  <si>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</si>
  <si>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</si>
  <si>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</si>
  <si>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</si>
  <si>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</si>
  <si>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</si>
  <si>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</si>
  <si>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</si>
  <si>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</si>
  <si>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</si>
  <si>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</si>
  <si>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</si>
  <si>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</si>
  <si>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</si>
  <si>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</si>
  <si>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</si>
  <si>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</si>
  <si>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</si>
  <si>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</si>
  <si>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</si>
  <si>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</si>
  <si>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</si>
  <si>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</si>
  <si>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</si>
  <si>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</si>
  <si>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</si>
  <si>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</si>
  <si>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</si>
  <si>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</si>
  <si>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</si>
  <si>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</si>
  <si>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</si>
  <si>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</si>
  <si>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</si>
  <si>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</si>
  <si>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</si>
  <si>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</si>
  <si>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</si>
  <si>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</si>
  <si>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</si>
  <si>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</si>
  <si>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</si>
  <si>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</si>
  <si>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</si>
  <si>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</si>
  <si>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</si>
  <si>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</si>
  <si>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</si>
  <si>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</si>
  <si>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</si>
  <si>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</si>
  <si>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</si>
  <si>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</si>
  <si>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</si>
  <si>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</si>
  <si>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</si>
  <si>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</si>
  <si>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</si>
  <si>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</si>
  <si>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</si>
  <si>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</si>
  <si>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</si>
  <si>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</si>
  <si>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</si>
  <si>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</si>
  <si>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</si>
  <si>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</si>
  <si>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</si>
  <si>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</si>
  <si>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</si>
  <si>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</si>
  <si>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</si>
  <si>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</si>
  <si>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</si>
  <si>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</si>
  <si>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</si>
  <si>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</si>
  <si>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</si>
  <si>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</si>
  <si>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</si>
  <si>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</si>
  <si>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</si>
  <si>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</si>
  <si>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</si>
  <si>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</si>
  <si>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</si>
  <si>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</si>
  <si>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</si>
  <si>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</si>
  <si>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</si>
  <si>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</si>
  <si>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</si>
  <si>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</si>
  <si>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</si>
  <si>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</si>
  <si>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</si>
  <si>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</si>
  <si>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</si>
  <si>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</si>
  <si>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</si>
  <si>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</si>
  <si>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</si>
  <si>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</si>
  <si>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</si>
  <si>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</si>
  <si>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</si>
  <si>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</si>
  <si>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</si>
  <si>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</si>
  <si>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</si>
  <si>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</si>
  <si>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</si>
  <si>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</si>
  <si>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</si>
  <si>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</si>
  <si>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</si>
  <si>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</si>
  <si>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</si>
  <si>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</si>
  <si>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</si>
  <si>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</si>
  <si>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</si>
  <si>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</si>
  <si>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</si>
  <si>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</si>
  <si>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</si>
  <si>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</si>
  <si>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</si>
  <si>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</si>
  <si>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</si>
  <si>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</si>
  <si>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</si>
  <si>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</si>
  <si>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</si>
  <si>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</si>
  <si>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</si>
  <si>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</si>
  <si>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</si>
  <si>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</si>
  <si>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</si>
  <si>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</si>
  <si>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</si>
  <si>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</si>
  <si>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</si>
  <si>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</si>
  <si>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</si>
  <si>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</si>
  <si>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</si>
  <si>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</si>
  <si>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</si>
  <si>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</si>
  <si>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</si>
  <si>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</si>
  <si>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</si>
  <si>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</si>
  <si>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</si>
  <si>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</si>
  <si>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</si>
  <si>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</si>
  <si>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</si>
  <si>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</si>
  <si>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</si>
  <si>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</si>
  <si>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</si>
  <si>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</si>
  <si>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</si>
  <si>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</si>
  <si>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</si>
  <si>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</si>
  <si>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</si>
  <si>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</si>
  <si>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</si>
  <si>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</si>
  <si>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</si>
  <si>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</si>
  <si>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</si>
  <si>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</si>
  <si>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</si>
  <si>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</si>
  <si>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</si>
  <si>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</si>
  <si>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</si>
  <si>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</si>
  <si>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</si>
  <si>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</si>
  <si>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</si>
  <si>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</si>
  <si>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</si>
  <si>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</si>
  <si>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</si>
  <si>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</si>
  <si>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</si>
  <si>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</si>
  <si>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</si>
  <si>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</si>
  <si>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</si>
  <si>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</si>
  <si>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</si>
  <si>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</si>
  <si>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</si>
  <si>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</si>
  <si>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</si>
  <si>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</si>
  <si>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</si>
  <si>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</si>
  <si>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</si>
  <si>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</si>
  <si>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</si>
  <si>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</si>
  <si>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</si>
  <si>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</si>
  <si>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</si>
  <si>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</si>
  <si>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</si>
  <si>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</si>
  <si>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</si>
  <si>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</si>
  <si>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</si>
  <si>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</si>
  <si>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</si>
  <si>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</si>
  <si>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</si>
  <si>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</si>
  <si>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</si>
  <si>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</si>
  <si>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</si>
  <si>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</si>
  <si>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</si>
  <si>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</si>
  <si>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</si>
  <si>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</si>
  <si>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</si>
  <si>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</si>
  <si>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</si>
  <si>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</si>
  <si>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</si>
  <si>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</si>
  <si>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</si>
  <si>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</si>
  <si>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</si>
  <si>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</si>
  <si>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</si>
  <si>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</si>
  <si>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</si>
  <si>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</si>
  <si>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</si>
  <si>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</si>
  <si>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</si>
  <si>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</si>
  <si>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</si>
  <si>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</si>
  <si>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</si>
  <si>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</si>
  <si>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</si>
  <si>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</si>
  <si>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</si>
  <si>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</si>
  <si>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</si>
  <si>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</si>
  <si>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</si>
  <si>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</si>
  <si>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</si>
  <si>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</si>
  <si>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</si>
  <si>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</si>
  <si>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</si>
  <si>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</si>
  <si>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</si>
  <si>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</si>
  <si>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</si>
  <si>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</si>
  <si>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</si>
  <si>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</si>
  <si>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</si>
  <si>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</si>
  <si>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</si>
  <si>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</si>
  <si>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</si>
  <si>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</si>
  <si>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</si>
  <si>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</si>
  <si>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</si>
  <si>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</si>
  <si>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</si>
  <si>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</si>
  <si>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</si>
  <si>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</si>
  <si>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</si>
  <si>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</si>
  <si>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</si>
  <si>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</si>
  <si>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</si>
  <si>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</si>
  <si>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</si>
  <si>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</si>
  <si>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</si>
  <si>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</si>
  <si>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</si>
  <si>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</si>
  <si>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</si>
  <si>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</si>
  <si>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</si>
  <si>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</si>
  <si>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</si>
  <si>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</si>
  <si>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</si>
  <si>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</si>
  <si>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</si>
  <si>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</si>
  <si>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</si>
  <si>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</si>
  <si>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</si>
  <si>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</si>
  <si>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</si>
  <si>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</si>
  <si>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</si>
  <si>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</si>
  <si>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</si>
  <si>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</si>
  <si>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</si>
  <si>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</si>
  <si>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</si>
  <si>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</si>
  <si>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</si>
  <si>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</si>
  <si>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</si>
  <si>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</si>
  <si>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</si>
  <si>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</si>
  <si>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</si>
  <si>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</si>
  <si>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</si>
  <si>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</si>
  <si>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</si>
  <si>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</si>
  <si>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</si>
  <si>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</si>
  <si>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</si>
  <si>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</si>
  <si>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</si>
  <si>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</si>
  <si>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</si>
  <si>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</si>
  <si>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</si>
  <si>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</si>
  <si>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</si>
  <si>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</si>
  <si>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</si>
  <si>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</si>
  <si>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</si>
  <si>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</si>
  <si>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</si>
  <si>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</si>
  <si>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</si>
  <si>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</si>
  <si>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</si>
  <si>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</si>
  <si>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</si>
  <si>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</si>
  <si>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</si>
  <si>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</si>
  <si>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</si>
  <si>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</si>
  <si>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</si>
  <si>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</si>
  <si>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</si>
  <si>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</si>
  <si>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</si>
  <si>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</si>
  <si>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</si>
  <si>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</si>
  <si>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</si>
  <si>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</si>
  <si>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</si>
  <si>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</si>
  <si>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</si>
  <si>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</si>
  <si>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</si>
  <si>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</si>
  <si>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</si>
  <si>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</si>
  <si>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</si>
  <si>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</si>
  <si>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</si>
  <si>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</si>
  <si>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</si>
  <si>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</si>
  <si>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</si>
  <si>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</si>
  <si>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</si>
  <si>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</si>
  <si>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</si>
  <si>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</si>
  <si>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</si>
  <si>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</si>
  <si>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</si>
  <si>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</si>
  <si>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</si>
  <si>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</si>
  <si>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</si>
  <si>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</si>
  <si>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</si>
  <si>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</si>
  <si>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</si>
  <si>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</si>
  <si>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</si>
  <si>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</si>
  <si>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</si>
  <si>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</si>
  <si>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</si>
  <si>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</si>
  <si>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</si>
  <si>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</si>
  <si>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</si>
  <si>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</si>
  <si>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</si>
  <si>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</si>
  <si>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</si>
  <si>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</si>
  <si>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</si>
  <si>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</si>
  <si>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</si>
  <si>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</si>
  <si>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</si>
  <si>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</si>
  <si>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</si>
  <si>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</si>
  <si>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</si>
  <si>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</si>
  <si>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</si>
  <si>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</si>
  <si>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</si>
  <si>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</si>
  <si>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</si>
  <si>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</si>
  <si>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</si>
  <si>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</si>
  <si>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</si>
  <si>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</si>
  <si>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</si>
  <si>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</si>
  <si>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</si>
  <si>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</si>
  <si>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</si>
  <si>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</si>
  <si>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</si>
  <si>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</si>
  <si>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</si>
  <si>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</si>
  <si>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</si>
  <si>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</si>
  <si>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</si>
  <si>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</si>
  <si>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</si>
  <si>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</si>
  <si>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</si>
  <si>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</si>
  <si>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</si>
  <si>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</si>
  <si>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</si>
  <si>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</si>
  <si>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</si>
  <si>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</si>
  <si>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</si>
  <si>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</si>
  <si>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</si>
  <si>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</si>
  <si>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</si>
  <si>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</si>
  <si>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</si>
  <si>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</si>
  <si>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</si>
  <si>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</si>
  <si>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</si>
  <si>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</si>
  <si>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</si>
  <si>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</si>
  <si>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</si>
  <si>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</si>
  <si>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</si>
  <si>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</si>
  <si>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</si>
  <si>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</si>
  <si>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</si>
  <si>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</si>
  <si>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</si>
  <si>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</si>
  <si>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</si>
  <si>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</si>
  <si>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</si>
  <si>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</si>
  <si>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</si>
  <si>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</si>
  <si>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</si>
  <si>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</si>
  <si>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</si>
  <si>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</si>
  <si>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</si>
  <si>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</si>
  <si>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</si>
  <si>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</si>
  <si>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</si>
  <si>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</si>
  <si>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</si>
  <si>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</si>
  <si>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</si>
  <si>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</si>
  <si>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</si>
  <si>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</si>
  <si>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</si>
  <si>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</si>
  <si>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</si>
  <si>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</si>
  <si>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</si>
  <si>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</si>
  <si>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</si>
  <si>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</si>
  <si>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</si>
  <si>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</si>
  <si>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</si>
  <si>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</si>
  <si>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</si>
  <si>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</si>
  <si>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</si>
  <si>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</si>
  <si>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</si>
  <si>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</si>
  <si>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</si>
  <si>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</si>
  <si>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</si>
  <si>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</si>
  <si>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</si>
  <si>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</si>
  <si>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</si>
  <si>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</si>
  <si>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</si>
  <si>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</si>
  <si>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</si>
  <si>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</si>
  <si>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</si>
  <si>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</si>
  <si>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</si>
  <si>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</si>
  <si>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</si>
  <si>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</si>
  <si>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</si>
  <si>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</si>
  <si>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</si>
  <si>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</si>
  <si>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</si>
  <si>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</si>
  <si>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</si>
  <si>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</si>
  <si>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</si>
  <si>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</si>
  <si>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</si>
  <si>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</si>
  <si>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</si>
  <si>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</si>
  <si>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</si>
  <si>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</si>
  <si>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</si>
  <si>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</si>
  <si>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</si>
  <si>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</si>
  <si>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</si>
  <si>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</si>
  <si>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</si>
  <si>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</si>
  <si>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</si>
  <si>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</si>
  <si>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</si>
  <si>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</si>
  <si>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</si>
  <si>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</si>
  <si>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</si>
  <si>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</si>
  <si>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</si>
  <si>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</si>
  <si>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</si>
  <si>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</si>
  <si>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</si>
  <si>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</si>
  <si>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</si>
  <si>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</si>
  <si>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</si>
  <si>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</si>
  <si>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</si>
  <si>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</si>
  <si>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</si>
  <si>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</si>
  <si>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</si>
  <si>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</si>
  <si>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</si>
  <si>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</si>
  <si>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</si>
  <si>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</si>
  <si>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</si>
  <si>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</si>
  <si>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</si>
  <si>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</si>
  <si>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</si>
  <si>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</si>
  <si>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</si>
  <si>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</si>
  <si>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</si>
  <si>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</si>
  <si>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</si>
  <si>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</si>
  <si>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</si>
  <si>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</si>
  <si>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</si>
  <si>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</si>
  <si>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</si>
  <si>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</si>
  <si>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</si>
  <si>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</si>
  <si>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</si>
  <si>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</si>
  <si>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</si>
  <si>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</si>
  <si>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</si>
  <si>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</si>
  <si>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</si>
  <si>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</si>
  <si>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</si>
  <si>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</si>
  <si>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</si>
  <si>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</si>
  <si>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</si>
  <si>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</si>
  <si>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</si>
  <si>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</si>
  <si>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</si>
  <si>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</si>
  <si>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</si>
  <si>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</si>
  <si>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</si>
  <si>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</si>
  <si>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</si>
  <si>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</si>
  <si>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</si>
  <si>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</si>
  <si>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</si>
  <si>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</si>
  <si>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</si>
  <si>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</si>
  <si>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</si>
  <si>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</si>
  <si>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</si>
  <si>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</si>
  <si>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</si>
  <si>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</si>
  <si>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</si>
  <si>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</si>
  <si>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</si>
  <si>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</si>
  <si>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</si>
  <si>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</si>
  <si>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</si>
  <si>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</si>
  <si>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</si>
  <si>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</si>
  <si>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</si>
  <si>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</si>
  <si>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</si>
  <si>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</si>
  <si>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</si>
  <si>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</si>
  <si>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</si>
  <si>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</si>
  <si>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</si>
  <si>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</si>
  <si>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</si>
  <si>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</si>
  <si>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</si>
  <si>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</si>
  <si>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</si>
  <si>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</si>
  <si>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</si>
  <si>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</si>
  <si>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</si>
  <si>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</si>
  <si>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</si>
  <si>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</si>
  <si>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</si>
  <si>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</si>
  <si>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</si>
  <si>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</si>
  <si>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</si>
  <si>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</si>
  <si>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</si>
  <si>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</si>
  <si>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</si>
  <si>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</si>
  <si>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</si>
  <si>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</si>
  <si>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</si>
  <si>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</si>
  <si>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</si>
  <si>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</si>
  <si>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</si>
  <si>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</si>
  <si>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</si>
  <si>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</si>
  <si>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</si>
  <si>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</si>
  <si>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</si>
  <si>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</si>
  <si>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</si>
  <si>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</si>
  <si>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</si>
  <si>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</si>
  <si>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</si>
  <si>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</si>
  <si>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</si>
  <si>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</si>
  <si>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</si>
  <si>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</si>
  <si>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</si>
  <si>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</si>
  <si>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</si>
  <si>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</si>
  <si>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</si>
  <si>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</si>
  <si>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</si>
  <si>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</si>
  <si>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</si>
  <si>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</si>
  <si>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</si>
  <si>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</si>
  <si>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</si>
  <si>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</si>
  <si>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</si>
  <si>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</si>
  <si>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</si>
  <si>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</si>
  <si>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</si>
  <si>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</si>
  <si>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</si>
  <si>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</si>
  <si>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</si>
  <si>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</si>
  <si>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</si>
  <si>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</si>
  <si>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</si>
  <si>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</si>
  <si>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</si>
  <si>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</si>
  <si>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</si>
  <si>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</si>
  <si>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</si>
  <si>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</si>
  <si>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</si>
  <si>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</si>
  <si>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</si>
  <si>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</si>
  <si>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</si>
  <si>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</si>
  <si>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</si>
  <si>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</si>
  <si>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</si>
  <si>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</si>
  <si>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</si>
  <si>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</si>
  <si>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</si>
  <si>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</si>
  <si>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</si>
  <si>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</si>
  <si>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</si>
  <si>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</si>
  <si>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</si>
  <si>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</si>
  <si>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</si>
  <si>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</si>
  <si>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</si>
  <si>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</si>
  <si>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</si>
  <si>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</si>
  <si>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</si>
  <si>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</si>
  <si>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</si>
  <si>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</si>
  <si>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</si>
  <si>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</si>
  <si>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</si>
  <si>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</si>
  <si>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</si>
  <si>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</si>
  <si>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</si>
  <si>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</si>
  <si>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</si>
  <si>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</si>
  <si>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</si>
  <si>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</si>
  <si>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</si>
  <si>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</si>
  <si>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</si>
  <si>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</si>
  <si>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</si>
  <si>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</si>
  <si>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</si>
  <si>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</si>
  <si>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</si>
  <si>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</si>
  <si>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</si>
  <si>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</si>
  <si>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</si>
  <si>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</si>
  <si>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</si>
  <si>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</si>
  <si>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</si>
  <si>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</si>
  <si>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</si>
  <si>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</si>
  <si>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</si>
  <si>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</si>
  <si>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</si>
  <si>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</si>
  <si>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</si>
  <si>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</si>
  <si>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</si>
  <si>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</si>
  <si>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</si>
  <si>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</si>
  <si>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</si>
  <si>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</si>
  <si>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</si>
  <si>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</si>
  <si>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</si>
  <si>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</si>
  <si>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</si>
  <si>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</si>
  <si>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</si>
  <si>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</si>
  <si>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</si>
  <si>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</si>
  <si>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</si>
  <si>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</si>
  <si>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</si>
  <si>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</si>
  <si>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</si>
  <si>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</si>
  <si>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</si>
  <si>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</si>
  <si>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</si>
  <si>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</si>
  <si>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</si>
  <si>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</si>
  <si>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</si>
  <si>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</si>
  <si>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</si>
  <si>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</si>
  <si>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</si>
  <si>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</si>
  <si>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</si>
  <si>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</si>
  <si>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</si>
  <si>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</si>
  <si>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</si>
  <si>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</si>
  <si>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</si>
  <si>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</si>
  <si>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</si>
  <si>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</si>
  <si>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</si>
  <si>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</si>
  <si>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</si>
  <si>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</si>
  <si>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</si>
  <si>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</si>
  <si>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</si>
  <si>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</si>
  <si>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</si>
  <si>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</si>
  <si>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</si>
  <si>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</si>
  <si>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</si>
  <si>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</si>
  <si>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</si>
  <si>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</si>
  <si>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</si>
  <si>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</si>
  <si>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</si>
  <si>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</si>
  <si>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</si>
  <si>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</si>
  <si>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</si>
  <si>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</si>
  <si>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</si>
  <si>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</si>
  <si>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</si>
  <si>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</si>
  <si>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</si>
  <si>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</si>
  <si>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</si>
  <si>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</si>
  <si>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</si>
  <si>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</si>
  <si>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</si>
  <si>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</si>
  <si>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</si>
  <si>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</si>
  <si>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</si>
  <si>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</si>
  <si>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</si>
  <si>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</si>
  <si>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</si>
  <si>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</si>
  <si>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</si>
  <si>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</si>
  <si>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</si>
  <si>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</si>
  <si>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</si>
  <si>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</si>
  <si>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</si>
  <si>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</si>
  <si>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</si>
  <si>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</si>
  <si>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</si>
  <si>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</si>
  <si>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</si>
  <si>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</si>
  <si>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</si>
  <si>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</si>
  <si>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</si>
  <si>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</si>
  <si>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</si>
  <si>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</si>
  <si>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</si>
  <si>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</si>
  <si>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</si>
  <si>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</si>
  <si>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</si>
  <si>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</si>
  <si>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</si>
  <si>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</si>
  <si>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</si>
  <si>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</si>
  <si>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</si>
  <si>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</si>
  <si>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</si>
  <si>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</si>
  <si>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</si>
  <si>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</si>
  <si>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</si>
  <si>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</si>
  <si>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</si>
  <si>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</si>
  <si>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</si>
  <si>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</si>
  <si>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</si>
  <si>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</si>
  <si>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</si>
  <si>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</si>
  <si>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</si>
  <si>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</si>
  <si>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</si>
  <si>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</si>
  <si>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</si>
  <si>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</si>
  <si>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</si>
  <si>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</si>
  <si>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</si>
  <si>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</si>
  <si>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</si>
  <si>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</si>
  <si>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</si>
  <si>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</si>
  <si>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</si>
  <si>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</si>
  <si>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</si>
  <si>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</si>
  <si>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</si>
  <si>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</si>
  <si>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</si>
  <si>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</si>
  <si>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</si>
  <si>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</si>
  <si>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</si>
  <si>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</si>
  <si>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</si>
  <si>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</si>
  <si>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</si>
  <si>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</si>
  <si>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</si>
  <si>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</si>
  <si>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</si>
  <si>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</si>
  <si>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</si>
  <si>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</si>
  <si>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</si>
  <si>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</si>
  <si>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</si>
  <si>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</si>
  <si>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</si>
  <si>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</si>
  <si>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</si>
  <si>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</si>
  <si>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</si>
  <si>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</si>
  <si>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</si>
  <si>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</si>
  <si>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</si>
  <si>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</si>
  <si>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</si>
  <si>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</si>
  <si>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</si>
  <si>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</si>
  <si>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</si>
  <si>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</si>
  <si>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</si>
  <si>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</si>
  <si>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</si>
  <si>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</si>
  <si>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</si>
  <si>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</si>
  <si>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</si>
  <si>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</si>
  <si>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</si>
  <si>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</si>
  <si>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</si>
  <si>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</si>
  <si>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</si>
  <si>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</si>
  <si>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</si>
  <si>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</si>
  <si>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</si>
  <si>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</si>
  <si>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</si>
  <si>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</si>
  <si>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</si>
  <si>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</si>
  <si>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</si>
  <si>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</si>
  <si>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</si>
  <si>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</si>
  <si>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</si>
  <si>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</si>
  <si>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</si>
  <si>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</si>
  <si>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</si>
  <si>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</si>
  <si>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</si>
  <si>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</si>
  <si>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</si>
  <si>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</si>
  <si>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</si>
  <si>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</si>
  <si>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</si>
  <si>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</si>
  <si>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</si>
  <si>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</si>
  <si>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</si>
  <si>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</si>
  <si>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</si>
  <si>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</si>
  <si>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</si>
  <si>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</si>
  <si>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</si>
  <si>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</si>
  <si>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</si>
  <si>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</si>
  <si>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</si>
  <si>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</si>
  <si>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</si>
  <si>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</si>
  <si>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</si>
  <si>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</si>
  <si>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</si>
  <si>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</si>
  <si>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</si>
  <si>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</si>
  <si>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</si>
  <si>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</si>
  <si>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</si>
  <si>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</si>
  <si>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</si>
  <si>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</si>
  <si>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</si>
  <si>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</si>
  <si>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</si>
  <si>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</si>
  <si>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</si>
  <si>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</si>
  <si>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</si>
  <si>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</si>
  <si>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</si>
  <si>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</si>
  <si>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</si>
  <si>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</si>
  <si>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</si>
  <si>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</si>
  <si>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</si>
  <si>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</si>
  <si>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</si>
  <si>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</si>
  <si>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</si>
  <si>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</si>
  <si>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</si>
  <si>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</si>
  <si>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</si>
  <si>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</si>
  <si>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</si>
  <si>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</si>
  <si>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</si>
  <si>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</si>
  <si>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</si>
  <si>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</si>
  <si>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</si>
  <si>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</si>
  <si>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</si>
  <si>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</si>
  <si>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</si>
  <si>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</si>
  <si>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</si>
  <si>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</si>
  <si>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</si>
  <si>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</si>
  <si>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</si>
  <si>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</si>
  <si>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</si>
  <si>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</si>
  <si>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</si>
  <si>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</si>
  <si>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</si>
  <si>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</si>
  <si>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</si>
  <si>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</si>
  <si>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</si>
  <si>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</si>
  <si>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</si>
  <si>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</si>
  <si>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</si>
  <si>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</si>
  <si>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</si>
  <si>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</si>
  <si>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</si>
  <si>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</si>
  <si>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</si>
  <si>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</si>
  <si>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</si>
  <si>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</si>
  <si>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</si>
  <si>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</si>
  <si>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</si>
  <si>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</si>
  <si>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</si>
  <si>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</si>
  <si>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</si>
  <si>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</si>
  <si>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</si>
  <si>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</si>
  <si>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</si>
  <si>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</si>
  <si>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</si>
  <si>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</si>
  <si>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</si>
  <si>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</si>
  <si>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</si>
  <si>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</si>
  <si>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</si>
  <si>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</si>
  <si>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</si>
  <si>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</si>
  <si>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</si>
  <si>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</si>
  <si>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</si>
  <si>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</si>
  <si>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</si>
  <si>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</si>
  <si>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</si>
  <si>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</si>
  <si>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</si>
  <si>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</si>
  <si>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</si>
  <si>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</si>
  <si>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</si>
  <si>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</si>
  <si>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</si>
  <si>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</si>
  <si>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</si>
  <si>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</si>
  <si>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</si>
  <si>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</si>
  <si>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</si>
  <si>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</si>
  <si>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</si>
  <si>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</si>
  <si>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</si>
  <si>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</si>
  <si>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</si>
  <si>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</si>
  <si>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</si>
  <si>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</si>
  <si>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</si>
  <si>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</si>
  <si>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</si>
  <si>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</si>
  <si>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</si>
  <si>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</si>
  <si>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</si>
  <si>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</si>
  <si>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</si>
  <si>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</si>
  <si>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</si>
  <si>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</si>
  <si>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</si>
  <si>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</si>
  <si>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</si>
  <si>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</si>
  <si>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</si>
  <si>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</si>
  <si>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</si>
  <si>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</si>
  <si>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</si>
  <si>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</si>
  <si>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</si>
  <si>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</si>
  <si>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</si>
  <si>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</si>
  <si>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</si>
  <si>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</si>
  <si>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</si>
  <si>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</si>
  <si>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</si>
  <si>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</si>
  <si>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</si>
  <si>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</si>
  <si>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</si>
  <si>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</si>
  <si>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</si>
  <si>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</si>
  <si>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</si>
  <si>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</si>
  <si>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</si>
  <si>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</si>
  <si>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</si>
  <si>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</si>
  <si>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</si>
  <si>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</si>
  <si>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</si>
  <si>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</si>
  <si>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</si>
  <si>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</si>
  <si>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</si>
  <si>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</si>
  <si>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</si>
  <si>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</si>
  <si>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</si>
  <si>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</si>
  <si>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</si>
  <si>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</si>
  <si>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</si>
  <si>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</si>
  <si>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</si>
  <si>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</si>
  <si>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</si>
  <si>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</si>
  <si>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</si>
  <si>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</si>
  <si>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</si>
  <si>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</si>
  <si>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</si>
  <si>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</si>
  <si>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</si>
  <si>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</si>
  <si>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</si>
  <si>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</si>
  <si>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</si>
  <si>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</si>
  <si>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</si>
  <si>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</si>
  <si>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</si>
  <si>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</si>
  <si>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</si>
  <si>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</si>
  <si>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</si>
  <si>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</si>
  <si>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</si>
  <si>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</si>
  <si>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</si>
  <si>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</si>
  <si>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</si>
  <si>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</si>
  <si>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</si>
  <si>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</si>
  <si>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</si>
  <si>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</si>
  <si>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</si>
  <si>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</si>
  <si>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</si>
  <si>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</si>
  <si>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</si>
  <si>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</si>
  <si>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</si>
  <si>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</si>
  <si>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</si>
  <si>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</si>
  <si>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</si>
  <si>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</si>
  <si>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</si>
  <si>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</si>
  <si>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</si>
  <si>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</si>
  <si>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</si>
  <si>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</si>
  <si>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</si>
  <si>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</si>
  <si>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</si>
  <si>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</si>
  <si>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</si>
  <si>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</si>
  <si>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</si>
  <si>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</si>
  <si>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</si>
  <si>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</si>
  <si>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</si>
  <si>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</si>
  <si>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</si>
  <si>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</si>
  <si>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</si>
  <si>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</si>
  <si>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</si>
  <si>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</si>
  <si>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</si>
  <si>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</si>
  <si>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</si>
  <si>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</si>
  <si>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</si>
  <si>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</si>
  <si>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</si>
  <si>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</si>
  <si>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</si>
  <si>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</si>
  <si>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</si>
  <si>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</si>
  <si>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</si>
  <si>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</si>
  <si>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</si>
  <si>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</si>
  <si>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</si>
  <si>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</si>
  <si>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</si>
  <si>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</si>
  <si>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</si>
  <si>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</si>
  <si>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</si>
  <si>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</si>
  <si>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</si>
  <si>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</si>
  <si>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</si>
  <si>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</si>
  <si>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</si>
  <si>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</si>
  <si>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</si>
  <si>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</si>
  <si>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</si>
  <si>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</si>
  <si>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</si>
  <si>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</si>
  <si>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</si>
  <si>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</si>
  <si>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</si>
  <si>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</si>
  <si>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</si>
  <si>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</si>
  <si>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</si>
  <si>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</si>
  <si>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</si>
  <si>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</si>
  <si>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</si>
  <si>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</si>
  <si>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</si>
  <si>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</si>
  <si>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</si>
  <si>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</si>
  <si>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</si>
  <si>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</si>
  <si>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</si>
  <si>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</si>
  <si>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</si>
  <si>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</si>
  <si>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</si>
  <si>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</si>
  <si>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</si>
  <si>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</si>
  <si>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</si>
  <si>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</si>
  <si>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</si>
  <si>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</si>
  <si>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</si>
  <si>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</si>
  <si>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</si>
  <si>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</si>
  <si>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</si>
  <si>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</si>
  <si>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</si>
  <si>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</si>
  <si>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</si>
  <si>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</si>
  <si>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</si>
  <si>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</si>
  <si>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</si>
  <si>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</si>
  <si>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</si>
  <si>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</si>
  <si>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</si>
  <si>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</si>
  <si>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</si>
  <si>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</si>
  <si>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</si>
  <si>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</si>
  <si>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</si>
  <si>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</si>
  <si>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</si>
  <si>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</si>
  <si>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</si>
  <si>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</si>
  <si>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</si>
  <si>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</si>
  <si>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</si>
  <si>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</si>
  <si>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</si>
  <si>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</si>
  <si>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</si>
  <si>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</si>
  <si>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</si>
  <si>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</si>
  <si>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</si>
  <si>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</si>
  <si>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</si>
  <si>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</si>
  <si>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</si>
  <si>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</si>
  <si>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</si>
  <si>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</si>
  <si>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</si>
  <si>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</si>
  <si>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</si>
  <si>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</si>
  <si>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</si>
  <si>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</si>
  <si>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</si>
  <si>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</si>
  <si>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</si>
  <si>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</si>
  <si>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</si>
  <si>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</si>
  <si>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</si>
  <si>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</si>
  <si>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</si>
  <si>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</si>
  <si>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</si>
  <si>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</si>
  <si>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</si>
  <si>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</si>
  <si>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</si>
  <si>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</si>
  <si>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</si>
  <si>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</si>
  <si>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</si>
  <si>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</si>
  <si>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</si>
  <si>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</si>
  <si>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</si>
  <si>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</si>
  <si>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</si>
  <si>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</si>
  <si>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</si>
  <si>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</si>
  <si>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</si>
  <si>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</si>
  <si>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</si>
  <si>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</si>
  <si>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</si>
  <si>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</si>
  <si>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</si>
  <si>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</si>
  <si>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</si>
  <si>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</si>
  <si>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</si>
  <si>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</si>
  <si>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</si>
  <si>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</si>
  <si>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</si>
  <si>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</si>
  <si>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</si>
  <si>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</si>
  <si>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</si>
  <si>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</si>
  <si>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</si>
  <si>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</si>
  <si>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</si>
  <si>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</si>
  <si>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</si>
  <si>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</si>
  <si>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</si>
  <si>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</si>
  <si>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</si>
  <si>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</si>
  <si>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</si>
  <si>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</si>
  <si>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</si>
  <si>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</si>
  <si>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</si>
  <si>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</si>
  <si>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</si>
  <si>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</si>
  <si>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</si>
  <si>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</si>
  <si>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</si>
  <si>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</si>
  <si>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</si>
  <si>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</si>
  <si>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</si>
  <si>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</si>
  <si>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</si>
  <si>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</si>
  <si>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</si>
  <si>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</si>
  <si>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</si>
  <si>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</si>
  <si>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</si>
  <si>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</si>
  <si>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</si>
  <si>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</si>
  <si>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</si>
  <si>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</si>
  <si>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</si>
  <si>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</si>
  <si>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</si>
  <si>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</si>
  <si>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</si>
  <si>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</si>
  <si>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</si>
  <si>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</si>
  <si>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</si>
  <si>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</si>
  <si>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</si>
  <si>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</si>
  <si>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</si>
  <si>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</si>
  <si>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</si>
  <si>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</si>
  <si>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</si>
  <si>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</si>
  <si>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</si>
  <si>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</si>
  <si>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</si>
  <si>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</si>
  <si>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</si>
  <si>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</si>
  <si>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</si>
  <si>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</si>
  <si>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</si>
  <si>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</si>
  <si>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</si>
  <si>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</si>
  <si>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</si>
  <si>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</si>
  <si>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</si>
  <si>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</si>
  <si>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</si>
  <si>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</si>
  <si>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</si>
  <si>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</si>
  <si>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</si>
  <si>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</si>
  <si>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</si>
  <si>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</si>
  <si>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</si>
  <si>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</si>
  <si>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</si>
  <si>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</si>
  <si>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</si>
  <si>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</si>
  <si>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</si>
  <si>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</si>
  <si>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</si>
  <si>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</si>
  <si>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</si>
  <si>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</si>
  <si>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</si>
  <si>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</si>
  <si>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</si>
  <si>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</si>
  <si>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</si>
  <si>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</si>
  <si>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</si>
  <si>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</si>
  <si>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</si>
  <si>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</si>
  <si>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</si>
  <si>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</si>
  <si>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</si>
  <si>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</si>
  <si>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</si>
  <si>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</si>
  <si>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</si>
  <si>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</si>
  <si>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</si>
  <si>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</si>
  <si>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</si>
  <si>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</si>
  <si>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</si>
  <si>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</si>
  <si>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</si>
  <si>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</si>
  <si>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</si>
  <si>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</si>
  <si>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</si>
  <si>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</si>
  <si>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</si>
  <si>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</si>
  <si>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</si>
  <si>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</si>
  <si>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</si>
  <si>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</si>
  <si>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</si>
  <si>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</si>
  <si>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</si>
  <si>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</si>
  <si>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</si>
  <si>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</si>
  <si>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</si>
  <si>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</si>
  <si>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</si>
  <si>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</si>
  <si>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</si>
  <si>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</si>
  <si>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</si>
  <si>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</si>
  <si>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</si>
  <si>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</si>
  <si>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</si>
  <si>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</si>
  <si>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</si>
  <si>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</si>
  <si>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</si>
  <si>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</si>
  <si>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</si>
  <si>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</si>
  <si>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</si>
  <si>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</si>
  <si>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</si>
  <si>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</si>
  <si>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</si>
  <si>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</si>
  <si>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</si>
  <si>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</si>
  <si>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</si>
  <si>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</si>
  <si>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</si>
  <si>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</si>
  <si>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</si>
  <si>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</si>
  <si>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</si>
  <si>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</si>
  <si>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</si>
  <si>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</si>
  <si>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</si>
  <si>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</si>
  <si>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</si>
  <si>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</si>
  <si>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</si>
  <si>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</si>
  <si>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</si>
  <si>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</si>
  <si>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</si>
  <si>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</si>
  <si>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</si>
  <si>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</si>
  <si>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</si>
  <si>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</si>
  <si>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</si>
  <si>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</si>
  <si>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</si>
  <si>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</si>
  <si>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</si>
  <si>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</si>
  <si>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</si>
  <si>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</si>
  <si>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</si>
  <si>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</si>
  <si>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</si>
  <si>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</si>
  <si>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</si>
  <si>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</si>
  <si>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</si>
  <si>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</si>
  <si>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</si>
  <si>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</si>
  <si>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</si>
  <si>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</si>
  <si>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</si>
  <si>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</si>
  <si>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</si>
  <si>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</si>
  <si>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</si>
  <si>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</si>
  <si>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</si>
  <si>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</si>
  <si>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</si>
  <si>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</si>
  <si>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</si>
  <si>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</si>
  <si>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</si>
  <si>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</si>
  <si>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</si>
  <si>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</si>
  <si>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</si>
  <si>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</si>
  <si>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</si>
  <si>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</si>
  <si>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</si>
  <si>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</si>
  <si>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</si>
  <si>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</si>
  <si>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</si>
  <si>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</si>
  <si>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</si>
  <si>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</si>
  <si>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</si>
  <si>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</si>
  <si>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</si>
  <si>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</si>
  <si>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</si>
  <si>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</si>
  <si>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</si>
  <si>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</si>
  <si>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</si>
  <si>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</si>
  <si>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</si>
  <si>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</si>
  <si>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</si>
  <si>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</si>
  <si>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</si>
  <si>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</si>
  <si>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</si>
  <si>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</si>
  <si>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</si>
  <si>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</si>
  <si>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</si>
  <si>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</si>
  <si>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</si>
  <si>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</si>
  <si>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</si>
  <si>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</si>
  <si>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</si>
  <si>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</si>
  <si>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</si>
  <si>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</si>
  <si>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</si>
  <si>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</si>
  <si>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</si>
  <si>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</si>
  <si>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</si>
  <si>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</si>
  <si>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</si>
  <si>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</si>
  <si>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</si>
  <si>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</si>
  <si>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</si>
  <si>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</si>
  <si>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</si>
  <si>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</si>
  <si>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</si>
  <si>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</si>
  <si>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</si>
  <si>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</si>
  <si>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</si>
  <si>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</si>
  <si>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</si>
  <si>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</si>
  <si>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</si>
  <si>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</si>
  <si>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</si>
  <si>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</si>
  <si>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</si>
  <si>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</si>
  <si>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</si>
  <si>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</si>
  <si>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</si>
  <si>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</si>
  <si>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</si>
  <si>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</si>
  <si>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</si>
  <si>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</si>
  <si>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</si>
  <si>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</si>
  <si>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</si>
  <si>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</si>
  <si>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</si>
  <si>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</si>
  <si>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</si>
  <si>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</si>
  <si>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</si>
  <si>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</si>
  <si>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</si>
  <si>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</si>
  <si>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</si>
  <si>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</si>
  <si>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</si>
  <si>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</si>
  <si>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</si>
  <si>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</si>
  <si>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</si>
  <si>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</si>
  <si>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</si>
  <si>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</si>
  <si>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</si>
  <si>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</si>
  <si>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</si>
  <si>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</si>
  <si>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</si>
  <si>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</si>
  <si>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</si>
  <si>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</si>
  <si>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</si>
  <si>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</si>
  <si>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</si>
  <si>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</si>
  <si>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</si>
  <si>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</si>
  <si>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</si>
  <si>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</si>
  <si>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</si>
  <si>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</si>
  <si>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</si>
  <si>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</si>
  <si>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</si>
  <si>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</si>
  <si>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</si>
  <si>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</si>
  <si>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</si>
  <si>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</si>
  <si>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</si>
  <si>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</si>
  <si>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</si>
  <si>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</si>
  <si>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</si>
  <si>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</si>
  <si>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</si>
  <si>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</si>
  <si>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</si>
  <si>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</si>
  <si>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</si>
  <si>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</si>
  <si>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</si>
  <si>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</si>
  <si>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</si>
  <si>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</si>
  <si>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</si>
  <si>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</si>
  <si>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</si>
  <si>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</si>
  <si>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</si>
  <si>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</si>
  <si>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</si>
  <si>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</si>
  <si>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</si>
  <si>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</si>
  <si>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</si>
  <si>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</si>
  <si>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</si>
  <si>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</si>
  <si>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</si>
  <si>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</si>
  <si>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</si>
  <si>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</si>
  <si>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</si>
  <si>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</si>
  <si>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</si>
  <si>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</si>
  <si>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</si>
  <si>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</si>
  <si>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</si>
  <si>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</si>
  <si>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</si>
  <si>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</si>
  <si>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</si>
  <si>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</si>
  <si>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</si>
  <si>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</si>
  <si>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</si>
  <si>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</si>
  <si>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</si>
  <si>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</si>
  <si>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</si>
  <si>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</si>
  <si>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</si>
  <si>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</si>
  <si>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</si>
  <si>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</si>
  <si>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</si>
  <si>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</si>
  <si>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</si>
  <si>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</si>
  <si>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</si>
  <si>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</si>
  <si>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</si>
  <si>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</si>
  <si>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</si>
  <si>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</si>
  <si>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</si>
  <si>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</si>
  <si>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</si>
  <si>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</si>
  <si>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</si>
  <si>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</si>
  <si>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</si>
  <si>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</si>
  <si>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</si>
  <si>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</si>
  <si>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</si>
  <si>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</si>
  <si>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</si>
  <si>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</si>
  <si>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</si>
  <si>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</si>
  <si>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</si>
  <si>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</si>
  <si>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</si>
  <si>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</si>
  <si>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</si>
  <si>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</si>
  <si>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</si>
  <si>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</si>
  <si>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</si>
  <si>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</si>
  <si>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</si>
  <si>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</si>
  <si>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</si>
  <si>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</si>
  <si>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</si>
  <si>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</si>
  <si>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</si>
  <si>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</si>
  <si>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</si>
  <si>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</si>
  <si>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</si>
  <si>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</si>
  <si>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</si>
  <si>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</si>
  <si>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</si>
  <si>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</si>
  <si>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</si>
  <si>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</si>
  <si>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</si>
  <si>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</si>
  <si>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</si>
  <si>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</si>
  <si>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</si>
  <si>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</si>
  <si>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</si>
  <si>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</si>
  <si>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</si>
  <si>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</si>
  <si>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</si>
  <si>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</si>
  <si>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</si>
  <si>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</si>
  <si>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</si>
  <si>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</si>
  <si>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</si>
  <si>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</si>
  <si>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</si>
  <si>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</si>
  <si>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</si>
  <si>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</si>
  <si>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</si>
  <si>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</si>
  <si>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</si>
  <si>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</si>
  <si>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</si>
  <si>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</si>
  <si>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</si>
  <si>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</si>
  <si>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</si>
  <si>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</si>
  <si>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</si>
  <si>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</si>
  <si>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</si>
  <si>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</si>
  <si>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</si>
  <si>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</si>
  <si>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</si>
  <si>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</si>
  <si>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</si>
  <si>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</si>
  <si>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</si>
  <si>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</si>
  <si>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</si>
  <si>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</si>
  <si>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</si>
  <si>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</si>
  <si>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</si>
  <si>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</si>
  <si>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</si>
  <si>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</si>
  <si>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</si>
  <si>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</si>
  <si>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</si>
  <si>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</si>
  <si>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</si>
  <si>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</si>
  <si>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</si>
  <si>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</si>
  <si>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</si>
  <si>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</si>
  <si>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</si>
  <si>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</si>
  <si>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</si>
  <si>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</si>
  <si>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</si>
  <si>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</si>
  <si>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</si>
  <si>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</si>
  <si>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</si>
  <si>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</si>
  <si>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</si>
  <si>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</si>
  <si>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</si>
  <si>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</si>
  <si>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</si>
  <si>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</si>
  <si>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</si>
  <si>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</si>
  <si>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</si>
  <si>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</si>
  <si>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</si>
  <si>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</si>
  <si>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</si>
  <si>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</si>
  <si>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</si>
  <si>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</si>
  <si>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</si>
  <si>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</si>
  <si>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</si>
  <si>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</si>
  <si>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</si>
  <si>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</si>
  <si>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</si>
  <si>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</si>
  <si>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</si>
  <si>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</si>
  <si>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</si>
  <si>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</si>
  <si>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</si>
  <si>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</si>
  <si>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</si>
  <si>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</si>
  <si>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</si>
  <si>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</si>
  <si>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</si>
  <si>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</si>
  <si>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</si>
  <si>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</si>
  <si>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</si>
  <si>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</si>
  <si>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</si>
  <si>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</si>
  <si>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</si>
  <si>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</si>
  <si>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</si>
  <si>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</si>
  <si>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</si>
  <si>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</si>
  <si>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</si>
  <si>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</si>
  <si>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</si>
  <si>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</si>
  <si>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</si>
  <si>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</si>
  <si>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</si>
  <si>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</si>
  <si>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</si>
  <si>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</si>
  <si>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</si>
  <si>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</si>
  <si>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</si>
  <si>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</si>
  <si>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</si>
  <si>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</si>
  <si>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</si>
  <si>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</si>
  <si>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</si>
  <si>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</si>
  <si>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</si>
  <si>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</si>
  <si>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</si>
  <si>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</si>
  <si>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</si>
  <si>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</si>
  <si>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</si>
  <si>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</si>
  <si>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</si>
  <si>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</si>
  <si>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</si>
  <si>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</si>
  <si>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</si>
  <si>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</si>
  <si>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</si>
  <si>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</si>
  <si>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</si>
  <si>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</si>
  <si>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</si>
  <si>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</si>
  <si>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</si>
  <si>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</si>
  <si>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</si>
  <si>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</si>
  <si>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</si>
  <si>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</si>
  <si>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</si>
  <si>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</si>
  <si>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</si>
  <si>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</si>
  <si>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</si>
  <si>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</si>
  <si>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</si>
  <si>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</si>
  <si>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</si>
  <si>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</si>
  <si>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</si>
  <si>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</si>
  <si>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</si>
  <si>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</si>
  <si>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</si>
  <si>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</si>
  <si>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</si>
  <si>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</si>
  <si>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</si>
  <si>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</si>
  <si>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</si>
  <si>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</si>
  <si>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</si>
  <si>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</si>
  <si>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</si>
  <si>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</si>
  <si>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</si>
  <si>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</si>
  <si>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</si>
  <si>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</si>
  <si>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</si>
  <si>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</si>
  <si>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</si>
  <si>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</si>
  <si>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</si>
  <si>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</si>
  <si>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</si>
  <si>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</si>
  <si>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</si>
  <si>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</si>
  <si>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</si>
  <si>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</si>
  <si>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</si>
  <si>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</si>
  <si>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</si>
  <si>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</si>
  <si>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</si>
  <si>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</si>
  <si>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</si>
  <si>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</si>
  <si>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</si>
  <si>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</si>
  <si>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</si>
  <si>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</si>
  <si>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</si>
  <si>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</si>
  <si>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</si>
  <si>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</si>
  <si>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</si>
  <si>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</si>
  <si>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</si>
  <si>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</si>
  <si>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</si>
  <si>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</si>
  <si>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</si>
  <si>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</si>
  <si>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</si>
  <si>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</si>
  <si>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</si>
  <si>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</si>
  <si>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</si>
  <si>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</si>
  <si>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</si>
  <si>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</si>
  <si>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</si>
  <si>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</si>
  <si>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</si>
  <si>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</si>
  <si>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</si>
  <si>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</si>
  <si>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</si>
  <si>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</si>
  <si>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</si>
  <si>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</si>
  <si>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</si>
  <si>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</si>
  <si>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</si>
  <si>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</si>
  <si>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</si>
  <si>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</si>
  <si>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</si>
  <si>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</si>
  <si>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</si>
  <si>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</si>
  <si>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</si>
  <si>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</si>
  <si>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</si>
  <si>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</si>
  <si>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</si>
  <si>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</si>
  <si>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</si>
  <si>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</si>
  <si>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</si>
  <si>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</si>
  <si>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</si>
  <si>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</si>
  <si>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</si>
  <si>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</si>
  <si>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</si>
  <si>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</si>
  <si>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</si>
  <si>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</si>
  <si>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</si>
  <si>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</si>
  <si>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</si>
  <si>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</si>
  <si>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</si>
  <si>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</si>
  <si>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</si>
  <si>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</si>
  <si>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</si>
  <si>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</si>
  <si>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</si>
  <si>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</si>
  <si>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</si>
  <si>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</si>
  <si>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</si>
  <si>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</si>
  <si>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</si>
  <si>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</si>
  <si>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</si>
  <si>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</si>
  <si>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</si>
  <si>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</si>
  <si>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</si>
  <si>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</si>
  <si>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</si>
  <si>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</si>
  <si>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</si>
  <si>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</si>
  <si>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</si>
  <si>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</si>
  <si>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</si>
  <si>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</si>
  <si>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</si>
  <si>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</si>
  <si>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</si>
  <si>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</si>
  <si>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</si>
  <si>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</si>
  <si>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</si>
  <si>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</si>
  <si>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</si>
  <si>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</si>
  <si>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</si>
  <si>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</si>
  <si>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</si>
  <si>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</si>
  <si>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</si>
  <si>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</si>
  <si>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</si>
  <si>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</si>
  <si>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</si>
  <si>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</si>
  <si>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</si>
  <si>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</si>
  <si>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</si>
  <si>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</si>
  <si>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</si>
  <si>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</si>
  <si>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</si>
  <si>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</si>
  <si>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</si>
  <si>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</si>
  <si>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</si>
  <si>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</si>
  <si>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</si>
  <si>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</si>
  <si>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</si>
  <si>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</si>
  <si>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</si>
  <si>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</si>
  <si>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</si>
  <si>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</si>
  <si>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</si>
  <si>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</si>
  <si>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</si>
  <si>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</si>
  <si>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</si>
  <si>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</si>
  <si>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</si>
  <si>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</si>
  <si>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</si>
  <si>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</si>
  <si>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</si>
  <si>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</si>
  <si>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</si>
  <si>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</si>
  <si>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</si>
  <si>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</si>
  <si>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</si>
  <si>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</si>
  <si>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</si>
  <si>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</si>
  <si>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</si>
  <si>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</si>
  <si>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</si>
  <si>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</si>
  <si>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</si>
  <si>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</si>
  <si>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</si>
  <si>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</si>
  <si>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</si>
  <si>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</si>
  <si>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</si>
  <si>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</si>
  <si>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</si>
  <si>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</si>
  <si>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</si>
  <si>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</si>
  <si>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</si>
  <si>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</si>
  <si>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</si>
  <si>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</si>
  <si>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</si>
  <si>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</si>
  <si>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</si>
  <si>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</si>
  <si>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</si>
  <si>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</si>
  <si>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</si>
  <si>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</si>
  <si>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</si>
  <si>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</si>
  <si>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</si>
  <si>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</si>
  <si>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</si>
  <si>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</si>
  <si>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</si>
  <si>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</si>
  <si>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</si>
  <si>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</si>
  <si>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</si>
  <si>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</si>
  <si>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</si>
  <si>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</si>
  <si>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</si>
  <si>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</si>
  <si>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</si>
  <si>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</si>
  <si>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</si>
  <si>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</si>
  <si>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</si>
  <si>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</si>
  <si>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</si>
  <si>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</si>
  <si>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</si>
  <si>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</si>
  <si>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</si>
  <si>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</si>
  <si>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</si>
  <si>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</si>
  <si>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</si>
  <si>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</si>
  <si>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</si>
  <si>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</si>
  <si>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</si>
  <si>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</si>
  <si>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</si>
  <si>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</si>
  <si>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</si>
  <si>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</si>
  <si>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</si>
  <si>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</si>
  <si>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</si>
  <si>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</si>
  <si>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</si>
  <si>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</si>
  <si>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</si>
  <si>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</si>
  <si>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</si>
  <si>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</si>
  <si>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</si>
  <si>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</si>
  <si>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</si>
  <si>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</si>
  <si>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</si>
  <si>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</si>
  <si>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</si>
  <si>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</si>
  <si>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</si>
  <si>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</si>
  <si>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</si>
  <si>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</si>
  <si>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</si>
  <si>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</si>
  <si>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</si>
  <si>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</si>
  <si>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</si>
  <si>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</si>
  <si>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</si>
  <si>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</si>
  <si>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</si>
  <si>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</si>
  <si>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</si>
  <si>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</si>
  <si>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</si>
  <si>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</si>
  <si>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</si>
  <si>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</si>
  <si>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</si>
  <si>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</si>
  <si>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</si>
  <si>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</si>
  <si>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</si>
  <si>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</si>
  <si>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</si>
  <si>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</si>
  <si>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</si>
  <si>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</si>
  <si>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</si>
  <si>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</si>
  <si>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</si>
  <si>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</si>
  <si>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</si>
  <si>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</si>
  <si>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</si>
  <si>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</si>
  <si>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</si>
  <si>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</si>
  <si>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</si>
  <si>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</si>
  <si>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</si>
  <si>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</si>
  <si>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</si>
  <si>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</si>
  <si>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</si>
  <si>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</si>
  <si>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</si>
  <si>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</si>
  <si>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</si>
  <si>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</si>
  <si>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</si>
  <si>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</si>
  <si>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</si>
  <si>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</si>
  <si>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</si>
  <si>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</si>
  <si>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</si>
  <si>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</si>
  <si>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</si>
  <si>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</si>
  <si>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</si>
  <si>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</si>
  <si>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</si>
  <si>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</si>
  <si>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</si>
  <si>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</si>
  <si>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</si>
  <si>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</si>
  <si>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</si>
  <si>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</si>
  <si>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</si>
  <si>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</si>
  <si>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</si>
  <si>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</si>
  <si>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</si>
  <si>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</si>
  <si>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</si>
  <si>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</si>
  <si>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</si>
  <si>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</si>
  <si>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</si>
  <si>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</si>
  <si>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</si>
  <si>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</si>
  <si>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</si>
  <si>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</si>
  <si>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</si>
  <si>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</si>
  <si>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</si>
  <si>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</si>
  <si>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</si>
  <si>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</si>
  <si>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</si>
  <si>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</si>
  <si>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</si>
  <si>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</si>
  <si>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</si>
  <si>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</si>
  <si>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</si>
  <si>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</si>
  <si>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</si>
  <si>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</si>
  <si>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</si>
  <si>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</si>
  <si>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</si>
  <si>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</si>
  <si>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</si>
  <si>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</si>
  <si>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</si>
  <si>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</si>
  <si>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</si>
  <si>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</si>
  <si>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</si>
  <si>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</si>
  <si>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</si>
  <si>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</si>
  <si>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</si>
  <si>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</si>
  <si>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</si>
  <si>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</si>
  <si>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</si>
  <si>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</si>
  <si>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</si>
  <si>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</si>
  <si>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</si>
  <si>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</si>
  <si>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</si>
  <si>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</si>
  <si>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</si>
  <si>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</si>
  <si>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</si>
  <si>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</si>
  <si>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</si>
  <si>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</si>
  <si>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</si>
  <si>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</si>
  <si>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</si>
  <si>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</si>
  <si>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</si>
  <si>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</si>
  <si>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</si>
  <si>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</si>
  <si>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</si>
  <si>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</si>
  <si>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</si>
  <si>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</si>
  <si>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</si>
  <si>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</si>
  <si>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</si>
  <si>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</si>
  <si>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</si>
  <si>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</si>
  <si>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</si>
  <si>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</si>
  <si>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</si>
  <si>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</si>
  <si>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</si>
  <si>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</si>
  <si>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</si>
  <si>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</si>
  <si>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</si>
  <si>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</si>
  <si>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</si>
  <si>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</si>
  <si>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</si>
  <si>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</si>
  <si>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</si>
  <si>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</si>
  <si>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</si>
  <si>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</si>
  <si>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</si>
  <si>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</si>
  <si>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</si>
  <si>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</si>
  <si>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</si>
  <si>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</si>
  <si>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</si>
  <si>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</si>
  <si>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</si>
  <si>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</si>
  <si>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</si>
  <si>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</si>
  <si>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</si>
  <si>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</si>
  <si>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</si>
  <si>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</si>
  <si>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</si>
  <si>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</si>
  <si>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</si>
  <si>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</si>
  <si>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</si>
  <si>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</si>
  <si>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</si>
  <si>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</si>
  <si>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</si>
  <si>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</si>
  <si>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</si>
  <si>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</si>
  <si>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</si>
  <si>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</si>
  <si>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</si>
  <si>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</si>
  <si>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</si>
  <si>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</si>
  <si>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</si>
  <si>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</si>
  <si>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</si>
  <si>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</si>
  <si>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</si>
  <si>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</si>
  <si>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</si>
  <si>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</si>
  <si>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</si>
  <si>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</si>
  <si>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</si>
  <si>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</si>
  <si>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</si>
  <si>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</si>
  <si>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</si>
  <si>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</si>
  <si>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</si>
  <si>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</si>
  <si>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</si>
  <si>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</si>
  <si>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</si>
  <si>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</si>
  <si>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</si>
  <si>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</si>
  <si>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</si>
  <si>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</si>
  <si>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</si>
  <si>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</si>
  <si>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</si>
  <si>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</si>
  <si>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</si>
  <si>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</si>
  <si>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</si>
  <si>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</si>
  <si>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</si>
  <si>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</si>
  <si>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</si>
  <si>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</si>
  <si>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</si>
  <si>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</si>
  <si>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</si>
  <si>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</si>
  <si>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</si>
  <si>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</si>
  <si>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</si>
  <si>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</si>
  <si>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</si>
  <si>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</si>
  <si>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</si>
  <si>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</si>
  <si>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</si>
  <si>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</si>
  <si>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</si>
  <si>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</si>
  <si>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</si>
  <si>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</si>
  <si>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</si>
  <si>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</si>
  <si>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</si>
  <si>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</si>
  <si>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</si>
  <si>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</si>
  <si>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</si>
  <si>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</si>
  <si>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</si>
  <si>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</si>
  <si>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</si>
  <si>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</si>
  <si>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</si>
  <si>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</si>
  <si>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</si>
  <si>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</si>
  <si>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</si>
  <si>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</si>
  <si>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</si>
  <si>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</si>
  <si>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</si>
  <si>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</si>
  <si>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</si>
  <si>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</si>
  <si>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</si>
  <si>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</si>
  <si>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</si>
  <si>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</si>
  <si>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</si>
  <si>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</si>
  <si>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</si>
  <si>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</si>
  <si>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</si>
  <si>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</si>
  <si>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</si>
  <si>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</si>
  <si>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</si>
  <si>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</si>
  <si>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</si>
  <si>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</si>
  <si>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</si>
  <si>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</si>
  <si>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</si>
  <si>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</si>
  <si>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</si>
  <si>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</si>
  <si>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</si>
  <si>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</si>
  <si>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</si>
  <si>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</si>
  <si>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</si>
  <si>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</si>
  <si>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</si>
  <si>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</si>
  <si>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</si>
  <si>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</si>
  <si>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</si>
  <si>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</si>
  <si>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</si>
  <si>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</si>
  <si>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</si>
  <si>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</si>
  <si>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</si>
  <si>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</si>
  <si>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</si>
  <si>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</si>
  <si>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</si>
  <si>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</si>
  <si>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</si>
  <si>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</si>
  <si>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</si>
  <si>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</si>
  <si>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</si>
  <si>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</si>
  <si>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</si>
  <si>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</si>
  <si>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</si>
  <si>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</si>
  <si>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</si>
  <si>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</si>
  <si>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</si>
  <si>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</si>
  <si>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</si>
  <si>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</si>
  <si>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</si>
  <si>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</si>
  <si>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</si>
  <si>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</si>
  <si>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</si>
  <si>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</si>
  <si>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</si>
  <si>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</si>
  <si>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</si>
  <si>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</si>
  <si>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</si>
  <si>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</si>
  <si>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</si>
  <si>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</si>
  <si>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</si>
  <si>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</si>
  <si>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</si>
  <si>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</si>
  <si>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</si>
  <si>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</si>
  <si>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</si>
  <si>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</si>
  <si>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</si>
  <si>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</si>
  <si>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</si>
  <si>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</si>
  <si>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</si>
  <si>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</si>
  <si>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</si>
  <si>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</si>
  <si>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</si>
  <si>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</si>
  <si>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</si>
  <si>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</si>
  <si>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</si>
  <si>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</si>
  <si>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</si>
  <si>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</si>
  <si>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</si>
  <si>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</si>
  <si>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</si>
  <si>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</si>
  <si>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</si>
  <si>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</si>
  <si>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</si>
  <si>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</si>
  <si>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</si>
  <si>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</si>
  <si>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</si>
  <si>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</si>
  <si>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</si>
  <si>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</si>
  <si>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</si>
  <si>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</si>
  <si>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</si>
  <si>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</si>
  <si>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</si>
  <si>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</si>
  <si>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</si>
  <si>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</si>
  <si>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</si>
  <si>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</si>
  <si>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</si>
  <si>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</si>
  <si>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</si>
  <si>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</si>
  <si>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</si>
  <si>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</si>
  <si>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</si>
  <si>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</si>
  <si>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</si>
  <si>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</si>
  <si>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</si>
  <si>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</si>
  <si>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</si>
  <si>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</si>
  <si>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</si>
  <si>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</si>
  <si>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</si>
  <si>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</si>
  <si>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</si>
  <si>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</si>
  <si>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</si>
  <si>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</si>
  <si>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</si>
  <si>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</si>
  <si>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</si>
  <si>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</si>
  <si>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</si>
  <si>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</si>
  <si>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</si>
  <si>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</si>
  <si>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</si>
  <si>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</si>
  <si>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</si>
  <si>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</si>
  <si>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</si>
  <si>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</si>
  <si>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</si>
  <si>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</si>
  <si>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</si>
  <si>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</si>
  <si>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</si>
  <si>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</si>
  <si>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</si>
  <si>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</si>
  <si>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</si>
  <si>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</si>
  <si>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</si>
  <si>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</si>
  <si>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</si>
  <si>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</si>
  <si>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</si>
  <si>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</si>
  <si>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</si>
  <si>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</si>
  <si>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</si>
  <si>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</si>
  <si>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</si>
  <si>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</si>
  <si>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</si>
  <si>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</si>
  <si>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</si>
  <si>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</si>
  <si>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</si>
  <si>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</si>
  <si>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</si>
  <si>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</si>
  <si>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</si>
  <si>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</si>
  <si>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</si>
  <si>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</si>
  <si>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</si>
  <si>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</si>
  <si>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</si>
  <si>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</si>
  <si>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</si>
  <si>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</si>
  <si>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</si>
  <si>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</si>
  <si>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</si>
  <si>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</si>
  <si>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</si>
  <si>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</si>
  <si>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</si>
  <si>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</si>
  <si>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</si>
  <si>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</si>
  <si>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</si>
  <si>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</si>
  <si>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</si>
  <si>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</si>
  <si>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</si>
  <si>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</si>
  <si>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</si>
  <si>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</si>
  <si>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</si>
  <si>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</si>
  <si>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</si>
  <si>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</si>
  <si>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</si>
  <si>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</si>
  <si>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</si>
  <si>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</si>
  <si>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</si>
  <si>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</si>
  <si>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</si>
  <si>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</si>
  <si>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</si>
  <si>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</si>
  <si>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</si>
  <si>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</si>
  <si>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</si>
  <si>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</si>
  <si>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</si>
  <si>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</si>
  <si>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</si>
  <si>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</si>
  <si>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</si>
  <si>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</si>
  <si>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</si>
  <si>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</si>
  <si>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</si>
  <si>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</si>
  <si>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</si>
  <si>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</si>
  <si>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</si>
  <si>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</si>
  <si>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</si>
  <si>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</si>
  <si>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</si>
  <si>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</si>
  <si>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</si>
  <si>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</si>
  <si>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</si>
  <si>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</si>
  <si>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</si>
  <si>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</si>
  <si>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</si>
  <si>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</si>
  <si>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</si>
  <si>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</si>
  <si>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</si>
  <si>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</si>
  <si>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</si>
  <si>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</si>
  <si>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</si>
  <si>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</si>
  <si>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</si>
  <si>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</si>
  <si>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</si>
  <si>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</si>
  <si>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</si>
  <si>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</si>
  <si>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</si>
  <si>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</si>
  <si>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</si>
  <si>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</si>
  <si>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</si>
  <si>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</si>
  <si>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</si>
  <si>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</si>
  <si>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</si>
  <si>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</si>
  <si>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</si>
  <si>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</si>
  <si>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</si>
  <si>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</si>
  <si>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</si>
  <si>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</si>
  <si>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</si>
  <si>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</si>
  <si>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</si>
  <si>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</si>
  <si>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</si>
  <si>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</si>
  <si>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</si>
  <si>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</si>
  <si>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</si>
  <si>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</si>
  <si>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</si>
  <si>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</si>
  <si>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</si>
  <si>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</si>
  <si>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</si>
  <si>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</si>
  <si>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</si>
  <si>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</si>
  <si>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</si>
  <si>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</si>
  <si>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</si>
  <si>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</si>
  <si>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</si>
  <si>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</si>
  <si>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</si>
  <si>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</si>
  <si>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</si>
  <si>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</si>
  <si>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</si>
  <si>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</si>
  <si>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</si>
  <si>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</si>
  <si>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</si>
  <si>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</si>
  <si>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</si>
  <si>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</si>
  <si>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</si>
  <si>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</si>
  <si>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</si>
  <si>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</si>
  <si>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</si>
  <si>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</si>
  <si>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</si>
  <si>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</si>
  <si>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</si>
  <si>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</si>
  <si>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</si>
  <si>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</si>
  <si>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</si>
  <si>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</si>
  <si>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</si>
  <si>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</si>
  <si>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</si>
  <si>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</si>
  <si>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</si>
  <si>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</si>
  <si>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</si>
  <si>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</si>
  <si>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</si>
  <si>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</si>
  <si>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</si>
  <si>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</si>
  <si>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</si>
  <si>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</si>
  <si>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</si>
  <si>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</si>
  <si>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</si>
  <si>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</si>
  <si>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</si>
  <si>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</si>
  <si>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</si>
  <si>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</si>
  <si>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</si>
  <si>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</si>
  <si>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</si>
  <si>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</si>
  <si>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</si>
  <si>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</si>
  <si>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</si>
  <si>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</si>
  <si>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</si>
  <si>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</si>
  <si>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</si>
  <si>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</si>
  <si>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</si>
  <si>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</si>
  <si>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</si>
  <si>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</si>
  <si>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</si>
  <si>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</si>
  <si>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</si>
  <si>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</si>
  <si>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</si>
  <si>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</si>
  <si>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</si>
  <si>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</si>
  <si>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</si>
  <si>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</si>
  <si>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</si>
  <si>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</si>
  <si>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</si>
  <si>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</si>
  <si>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</si>
  <si>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</si>
  <si>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</si>
  <si>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</si>
  <si>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</si>
  <si>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</si>
  <si>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</si>
  <si>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</si>
  <si>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</si>
  <si>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</si>
  <si>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</si>
  <si>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</si>
  <si>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</si>
  <si>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</si>
  <si>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</si>
  <si>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</si>
  <si>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</si>
  <si>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</si>
  <si>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</si>
  <si>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</si>
  <si>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</si>
  <si>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</si>
  <si>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</si>
  <si>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</si>
  <si>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</si>
  <si>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</si>
  <si>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</si>
  <si>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</si>
  <si>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</si>
  <si>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</si>
  <si>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</si>
  <si>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</si>
  <si>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</si>
  <si>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</si>
  <si>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</si>
  <si>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</si>
  <si>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</si>
  <si>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</si>
  <si>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</si>
  <si>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</si>
  <si>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</si>
  <si>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</si>
  <si>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</si>
  <si>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</si>
  <si>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</si>
  <si>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</si>
  <si>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</si>
  <si>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</si>
  <si>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</si>
  <si>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</si>
  <si>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</si>
  <si>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</si>
  <si>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</si>
  <si>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</si>
  <si>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</si>
  <si>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</si>
  <si>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</si>
  <si>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</si>
  <si>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</si>
  <si>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</si>
  <si>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</si>
  <si>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</si>
  <si>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</si>
  <si>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</si>
  <si>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</si>
  <si>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</si>
  <si>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</si>
  <si>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</si>
  <si>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</si>
  <si>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</si>
  <si>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</si>
  <si>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</si>
  <si>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</si>
  <si>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</si>
  <si>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</si>
  <si>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</si>
  <si>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</si>
  <si>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</si>
  <si>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</si>
  <si>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</si>
  <si>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</si>
  <si>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</si>
  <si>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</si>
  <si>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</si>
  <si>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</si>
  <si>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</si>
  <si>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</si>
  <si>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</si>
  <si>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</si>
  <si>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</si>
  <si>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</si>
  <si>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</si>
  <si>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</si>
  <si>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</si>
  <si>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</si>
  <si>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</si>
  <si>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</si>
  <si>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</si>
  <si>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</si>
  <si>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</si>
  <si>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</si>
  <si>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</si>
  <si>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</si>
  <si>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</si>
  <si>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</si>
  <si>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</si>
  <si>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</si>
  <si>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</si>
  <si>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</si>
  <si>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</si>
  <si>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</si>
  <si>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</si>
  <si>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</si>
  <si>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</si>
  <si>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</si>
  <si>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</si>
  <si>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</si>
  <si>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</si>
  <si>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</si>
  <si>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</si>
  <si>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</si>
  <si>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</si>
  <si>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</si>
  <si>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</si>
  <si>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</si>
  <si>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</si>
  <si>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</si>
  <si>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</si>
  <si>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</si>
  <si>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</si>
  <si>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</si>
  <si>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</si>
  <si>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</si>
  <si>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</si>
  <si>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</si>
  <si>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</si>
  <si>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</si>
  <si>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</si>
  <si>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</si>
  <si>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</si>
  <si>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</si>
  <si>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</si>
  <si>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</si>
  <si>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</si>
  <si>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</si>
  <si>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</si>
  <si>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</si>
  <si>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</si>
  <si>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</si>
  <si>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</si>
  <si>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</si>
  <si>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</si>
  <si>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</si>
  <si>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</si>
  <si>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</si>
  <si>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</si>
  <si>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</si>
  <si>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</si>
  <si>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</si>
  <si>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</si>
  <si>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</si>
  <si>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</si>
  <si>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</si>
  <si>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</si>
  <si>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</si>
  <si>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</si>
  <si>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</si>
  <si>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</si>
  <si>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</si>
  <si>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</si>
  <si>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</si>
  <si>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</si>
  <si>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</si>
  <si>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</si>
  <si>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</si>
  <si>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</si>
  <si>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</si>
  <si>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</si>
  <si>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</si>
  <si>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</si>
  <si>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</si>
  <si>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</si>
  <si>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</si>
  <si>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</si>
  <si>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</si>
  <si>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</si>
  <si>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</si>
  <si>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</si>
  <si>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</si>
  <si>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</si>
  <si>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</si>
  <si>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</si>
  <si>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</si>
  <si>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</si>
  <si>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</si>
  <si>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</si>
  <si>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</si>
  <si>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</si>
  <si>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</si>
  <si>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</si>
  <si>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</si>
  <si>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</si>
  <si>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</si>
  <si>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</si>
  <si>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</si>
  <si>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</si>
  <si>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</si>
  <si>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</si>
  <si>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</si>
  <si>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</si>
  <si>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</si>
  <si>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</si>
  <si>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</si>
  <si>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</si>
  <si>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</si>
  <si>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</si>
  <si>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</si>
  <si>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</si>
  <si>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</si>
  <si>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</si>
  <si>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</si>
  <si>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</si>
  <si>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</si>
  <si>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</si>
  <si>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</si>
  <si>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</si>
  <si>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</si>
  <si>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</si>
  <si>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</si>
  <si>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</si>
  <si>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</si>
  <si>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</si>
  <si>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</si>
  <si>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</si>
  <si>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</si>
  <si>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</si>
  <si>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</si>
  <si>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</si>
  <si>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</si>
  <si>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</si>
  <si>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</si>
  <si>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</si>
  <si>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</si>
  <si>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</si>
  <si>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</si>
  <si>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</si>
  <si>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</si>
  <si>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</si>
  <si>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</si>
  <si>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</si>
  <si>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</si>
  <si>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</si>
  <si>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</si>
  <si>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</si>
  <si>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</si>
  <si>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</si>
  <si>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</si>
  <si>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</si>
  <si>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</si>
  <si>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</si>
  <si>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</si>
  <si>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</si>
  <si>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</si>
  <si>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</si>
  <si>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</si>
  <si>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</si>
  <si>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</si>
  <si>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</si>
  <si>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</si>
  <si>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</si>
  <si>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</si>
  <si>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</si>
  <si>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</si>
  <si>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</si>
  <si>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</si>
  <si>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</si>
  <si>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</si>
  <si>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</si>
  <si>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</si>
  <si>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</si>
  <si>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</si>
  <si>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</si>
  <si>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</si>
  <si>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</si>
  <si>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</si>
  <si>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</si>
  <si>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</si>
  <si>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</si>
  <si>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</si>
  <si>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</si>
  <si>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</si>
  <si>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</si>
  <si>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</si>
  <si>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</si>
  <si>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</si>
  <si>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</si>
  <si>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</si>
  <si>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</si>
  <si>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</si>
  <si>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</si>
  <si>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</si>
  <si>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</si>
  <si>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</si>
  <si>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</si>
  <si>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</si>
  <si>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</si>
  <si>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</si>
  <si>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</si>
  <si>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</si>
  <si>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</si>
  <si>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</si>
  <si>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</si>
  <si>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</si>
  <si>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</si>
  <si>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</si>
  <si>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</si>
  <si>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</si>
  <si>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</si>
  <si>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</si>
  <si>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</si>
  <si>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</si>
  <si>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</si>
  <si>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</si>
  <si>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</si>
  <si>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</si>
  <si>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</si>
  <si>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</si>
  <si>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</si>
  <si>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</si>
  <si>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</si>
  <si>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</si>
  <si>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</si>
  <si>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</si>
  <si>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</si>
  <si>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</si>
  <si>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</si>
  <si>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</si>
  <si>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</si>
  <si>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</si>
  <si>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</si>
  <si>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</si>
  <si>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</si>
  <si>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</si>
  <si>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</si>
  <si>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</si>
  <si>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</si>
  <si>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</si>
  <si>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</si>
  <si>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</si>
  <si>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</si>
  <si>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</si>
  <si>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</si>
  <si>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</si>
  <si>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</si>
  <si>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</si>
  <si>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</si>
  <si>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</si>
  <si>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</si>
  <si>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</si>
  <si>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</si>
  <si>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</si>
  <si>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</si>
  <si>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</si>
  <si>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</si>
  <si>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</si>
  <si>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</si>
  <si>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</si>
  <si>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</si>
  <si>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</si>
  <si>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</si>
  <si>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</si>
  <si>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</si>
  <si>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</si>
  <si>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</si>
  <si>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</si>
  <si>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</si>
  <si>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</si>
  <si>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</si>
  <si>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</si>
  <si>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</si>
  <si>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</si>
  <si>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</si>
  <si>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</si>
  <si>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</si>
  <si>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</si>
  <si>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</si>
  <si>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</si>
  <si>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</si>
  <si>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</si>
  <si>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</si>
  <si>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</si>
  <si>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</si>
  <si>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</si>
  <si>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</si>
  <si>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</si>
  <si>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</si>
  <si>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</si>
  <si>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</si>
  <si>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</si>
  <si>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</si>
  <si>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</si>
  <si>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</si>
  <si>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</si>
  <si>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</si>
  <si>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</si>
  <si>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</si>
  <si>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</si>
  <si>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</si>
  <si>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</si>
  <si>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</si>
  <si>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</si>
  <si>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</si>
  <si>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</si>
  <si>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</si>
  <si>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</si>
  <si>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</si>
  <si>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</si>
  <si>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</si>
  <si>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</si>
  <si>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</si>
  <si>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</si>
  <si>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</si>
  <si>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</si>
  <si>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</si>
  <si>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</si>
  <si>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</si>
  <si>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</si>
  <si>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</si>
  <si>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</si>
  <si>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</si>
  <si>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</si>
  <si>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</si>
  <si>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</si>
  <si>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</si>
  <si>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</si>
  <si>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</si>
  <si>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</si>
  <si>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</si>
  <si>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</si>
  <si>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</si>
  <si>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</si>
  <si>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</si>
  <si>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</si>
  <si>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</si>
  <si>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</si>
  <si>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</si>
  <si>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</si>
  <si>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</si>
  <si>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</si>
  <si>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</si>
  <si>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</si>
  <si>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</si>
  <si>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</si>
  <si>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</si>
  <si>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</si>
  <si>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</si>
  <si>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</si>
  <si>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</si>
  <si>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</si>
  <si>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</si>
  <si>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</si>
  <si>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</si>
  <si>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</si>
  <si>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</si>
  <si>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</si>
  <si>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</si>
  <si>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</si>
  <si>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</si>
  <si>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</si>
  <si>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</si>
  <si>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</si>
  <si>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</si>
  <si>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</si>
  <si>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</si>
  <si>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</si>
  <si>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</si>
  <si>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</si>
  <si>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</si>
  <si>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</si>
  <si>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</si>
  <si>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</si>
  <si>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</si>
  <si>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</si>
  <si>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</si>
  <si>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</si>
  <si>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</si>
  <si>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</si>
  <si>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</si>
  <si>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</si>
  <si>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</si>
  <si>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</si>
  <si>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</si>
  <si>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</si>
  <si>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</si>
  <si>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</si>
  <si>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</si>
  <si>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</si>
  <si>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</si>
  <si>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</si>
  <si>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</si>
  <si>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</si>
  <si>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</si>
  <si>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</si>
  <si>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</si>
  <si>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</si>
  <si>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</si>
  <si>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</si>
  <si>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</si>
  <si>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</si>
  <si>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</si>
  <si>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</si>
  <si>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</si>
  <si>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</si>
  <si>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</si>
  <si>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</si>
  <si>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</si>
  <si>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</si>
  <si>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</si>
  <si>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</si>
  <si>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</si>
  <si>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</si>
  <si>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</si>
  <si>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</si>
  <si>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</si>
  <si>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</si>
  <si>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</si>
  <si>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</si>
  <si>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</si>
  <si>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</si>
  <si>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</si>
  <si>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</si>
  <si>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</si>
  <si>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</si>
  <si>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</si>
  <si>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</si>
  <si>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</si>
  <si>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</si>
  <si>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</si>
  <si>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</si>
  <si>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</si>
  <si>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</si>
  <si>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</si>
  <si>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</si>
  <si>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</si>
  <si>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</si>
  <si>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</si>
  <si>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</si>
  <si>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</si>
  <si>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</si>
  <si>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</si>
  <si>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</si>
  <si>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</si>
  <si>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</si>
  <si>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</si>
  <si>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</si>
  <si>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</si>
  <si>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</si>
  <si>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</si>
  <si>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</si>
  <si>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</si>
  <si>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</si>
  <si>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</si>
  <si>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</si>
  <si>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</si>
  <si>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</si>
  <si>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</si>
  <si>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</si>
  <si>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</si>
  <si>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</si>
  <si>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</si>
  <si>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</si>
  <si>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</si>
  <si>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</si>
  <si>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</si>
  <si>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</si>
  <si>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</si>
  <si>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</si>
  <si>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</si>
  <si>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</si>
  <si>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</si>
  <si>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</si>
  <si>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</si>
  <si>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</si>
  <si>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</si>
  <si>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</si>
  <si>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</si>
  <si>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</si>
  <si>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</si>
  <si>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</si>
  <si>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</si>
  <si>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</si>
  <si>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</si>
  <si>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</si>
  <si>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</si>
  <si>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</si>
  <si>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</si>
  <si>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</si>
  <si>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</si>
  <si>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</si>
  <si>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</si>
  <si>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</si>
  <si>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</si>
  <si>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</si>
  <si>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</si>
  <si>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</si>
  <si>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</si>
  <si>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</si>
  <si>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</si>
  <si>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</si>
  <si>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</si>
  <si>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</si>
  <si>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</si>
  <si>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</si>
  <si>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</si>
  <si>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</si>
  <si>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</si>
  <si>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</si>
  <si>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</si>
  <si>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</si>
  <si>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</si>
  <si>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</si>
  <si>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</si>
  <si>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</si>
  <si>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</si>
  <si>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</si>
  <si>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</si>
  <si>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</si>
  <si>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</si>
  <si>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</si>
  <si>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</si>
  <si>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</si>
  <si>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</si>
  <si>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</si>
  <si>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</si>
  <si>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</si>
  <si>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</si>
  <si>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</si>
  <si>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</si>
  <si>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</si>
  <si>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</si>
  <si>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</si>
  <si>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</si>
  <si>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</si>
  <si>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</si>
  <si>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</si>
  <si>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</si>
  <si>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</si>
  <si>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</si>
  <si>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</si>
  <si>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</si>
  <si>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</si>
  <si>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</si>
  <si>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</si>
  <si>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</si>
  <si>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</si>
  <si>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</si>
  <si>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</si>
  <si>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</si>
  <si>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</si>
  <si>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</si>
  <si>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</si>
  <si>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</si>
  <si>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</si>
  <si>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</si>
  <si>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</si>
  <si>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</si>
  <si>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</si>
  <si>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</si>
  <si>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</si>
  <si>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</si>
  <si>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</si>
  <si>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</si>
  <si>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</si>
  <si>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</si>
  <si>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</si>
  <si>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</si>
  <si>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</si>
  <si>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</si>
  <si>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</si>
  <si>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</si>
  <si>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</si>
  <si>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</si>
  <si>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</si>
  <si>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</si>
  <si>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</si>
  <si>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</si>
  <si>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</si>
  <si>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</si>
  <si>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</si>
  <si>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</si>
  <si>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</si>
  <si>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</si>
  <si>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</si>
  <si>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</si>
  <si>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</si>
  <si>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</si>
  <si>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</si>
  <si>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</si>
  <si>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</si>
  <si>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</si>
  <si>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</si>
  <si>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</si>
  <si>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</si>
  <si>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</si>
  <si>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</si>
  <si>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</si>
  <si>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</si>
  <si>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</si>
  <si>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</si>
  <si>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</si>
  <si>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</si>
  <si>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</si>
  <si>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</si>
  <si>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</si>
  <si>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</si>
  <si>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</si>
  <si>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</si>
  <si>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</si>
  <si>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</si>
  <si>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</si>
  <si>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</si>
  <si>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</si>
  <si>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</si>
  <si>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</si>
  <si>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</si>
  <si>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</si>
  <si>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</si>
  <si>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</si>
  <si>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</si>
  <si>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</si>
  <si>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</si>
  <si>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</si>
  <si>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</si>
  <si>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</si>
  <si>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</si>
  <si>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</si>
  <si>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</si>
  <si>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</si>
  <si>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</si>
  <si>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</si>
  <si>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</si>
  <si>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</si>
  <si>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</si>
  <si>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</si>
  <si>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</si>
  <si>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</si>
  <si>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</si>
  <si>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</si>
  <si>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</si>
  <si>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</si>
  <si>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</si>
  <si>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</si>
  <si>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</si>
  <si>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</si>
  <si>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</si>
  <si>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</si>
  <si>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</si>
  <si>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</si>
  <si>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</si>
  <si>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</si>
  <si>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</si>
  <si>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</si>
  <si>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</si>
  <si>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</si>
  <si>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</si>
  <si>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</si>
  <si>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</si>
  <si>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</si>
  <si>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</si>
  <si>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</si>
  <si>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</si>
  <si>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</si>
  <si>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</si>
  <si>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</si>
  <si>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</si>
  <si>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</si>
  <si>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</si>
  <si>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</si>
  <si>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</si>
  <si>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</si>
  <si>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</si>
  <si>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</si>
  <si>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</si>
  <si>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</si>
  <si>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</si>
  <si>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</si>
  <si>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</si>
  <si>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</si>
  <si>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</si>
  <si>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</si>
  <si>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</si>
  <si>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</si>
  <si>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</si>
  <si>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</si>
  <si>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</si>
  <si>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</si>
  <si>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</si>
  <si>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</si>
  <si>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</si>
  <si>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</si>
  <si>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</si>
  <si>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</si>
  <si>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</si>
  <si>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</si>
  <si>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</si>
  <si>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</si>
  <si>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</si>
  <si>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</si>
  <si>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</si>
  <si>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</si>
  <si>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</si>
  <si>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</si>
  <si>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</si>
  <si>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</si>
  <si>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</si>
  <si>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</si>
  <si>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</si>
  <si>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</si>
  <si>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</si>
  <si>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</si>
  <si>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</si>
  <si>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</si>
  <si>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</si>
  <si>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</si>
  <si>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</si>
  <si>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</si>
  <si>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</si>
  <si>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</si>
  <si>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</si>
  <si>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</si>
  <si>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</si>
  <si>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</si>
  <si>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</si>
  <si>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</si>
  <si>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</si>
  <si>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</si>
  <si>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</si>
  <si>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</si>
  <si>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</si>
  <si>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</si>
  <si>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</si>
  <si>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</si>
  <si>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</si>
  <si>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</si>
  <si>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</si>
  <si>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</si>
  <si>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</si>
  <si>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</si>
  <si>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</si>
  <si>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</si>
  <si>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</si>
  <si>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</si>
  <si>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</si>
  <si>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</si>
  <si>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</si>
  <si>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</si>
  <si>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</si>
  <si>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</si>
  <si>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</si>
  <si>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</si>
  <si>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</si>
  <si>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</si>
  <si>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</si>
  <si>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</si>
  <si>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</si>
  <si>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</si>
  <si>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</si>
  <si>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</si>
  <si>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</si>
  <si>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</si>
  <si>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</si>
  <si>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</si>
  <si>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</si>
  <si>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</si>
  <si>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</si>
  <si>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</si>
  <si>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</si>
  <si>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</si>
  <si>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</si>
  <si>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</si>
  <si>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</si>
  <si>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</si>
  <si>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</si>
  <si>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</si>
  <si>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</si>
  <si>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</si>
  <si>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</si>
  <si>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</si>
  <si>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</si>
  <si>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</si>
  <si>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</si>
  <si>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</si>
  <si>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</si>
  <si>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</si>
  <si>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</si>
  <si>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</si>
  <si>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</si>
  <si>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</si>
  <si>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</si>
  <si>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</si>
  <si>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</si>
  <si>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</si>
  <si>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</si>
  <si>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</si>
  <si>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</si>
  <si>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</si>
  <si>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</si>
  <si>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</si>
  <si>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</si>
  <si>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</si>
  <si>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</si>
  <si>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</si>
  <si>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</si>
  <si>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</si>
  <si>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</si>
  <si>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</si>
  <si>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</si>
  <si>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</si>
  <si>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</si>
  <si>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</si>
  <si>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</si>
  <si>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</si>
  <si>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</si>
  <si>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</si>
  <si>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</si>
  <si>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</si>
  <si>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</si>
  <si>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</si>
  <si>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</si>
  <si>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</si>
  <si>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</si>
  <si>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</si>
  <si>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</si>
  <si>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</si>
  <si>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</si>
  <si>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</si>
  <si>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</si>
  <si>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</si>
  <si>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</si>
  <si>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</si>
  <si>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</si>
  <si>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</si>
  <si>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</si>
  <si>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</si>
  <si>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</si>
  <si>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</si>
  <si>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</si>
  <si>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</si>
  <si>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</si>
  <si>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</si>
  <si>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</si>
  <si>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</si>
  <si>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</si>
  <si>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</si>
  <si>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</si>
  <si>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</si>
  <si>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</si>
  <si>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</si>
  <si>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</si>
  <si>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</si>
  <si>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</si>
  <si>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</si>
  <si>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</si>
  <si>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</si>
  <si>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</si>
  <si>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</si>
  <si>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</si>
  <si>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</si>
  <si>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</si>
  <si>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</si>
  <si>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</si>
  <si>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</si>
  <si>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</si>
  <si>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</si>
  <si>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</si>
  <si>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</si>
  <si>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</si>
  <si>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</si>
  <si>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</si>
  <si>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</si>
  <si>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</si>
  <si>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</si>
  <si>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</si>
  <si>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</si>
  <si>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</si>
  <si>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</si>
  <si>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</si>
  <si>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</si>
  <si>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</si>
  <si>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</si>
  <si>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</si>
  <si>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</si>
  <si>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</si>
  <si>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</si>
  <si>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</si>
  <si>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</si>
  <si>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</si>
  <si>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</si>
  <si>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</si>
  <si>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</si>
  <si>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</si>
  <si>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</si>
  <si>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</si>
  <si>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</si>
  <si>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</si>
  <si>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</si>
  <si>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</si>
  <si>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</si>
  <si>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</si>
  <si>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</si>
  <si>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</si>
  <si>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</si>
  <si>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</si>
  <si>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</si>
  <si>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</si>
  <si>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</si>
  <si>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</si>
  <si>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</si>
  <si>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</si>
  <si>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</si>
  <si>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</si>
  <si>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</si>
  <si>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</si>
  <si>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</si>
  <si>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</si>
  <si>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</si>
  <si>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</si>
  <si>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</si>
  <si>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</si>
  <si>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</si>
  <si>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</si>
  <si>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</si>
  <si>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</si>
  <si>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</si>
  <si>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</si>
  <si>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</si>
  <si>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</si>
  <si>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</si>
  <si>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</si>
  <si>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</si>
  <si>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</si>
  <si>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</si>
  <si>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</si>
  <si>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</si>
  <si>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</si>
  <si>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</si>
  <si>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</si>
  <si>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</si>
  <si>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</si>
  <si>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</si>
  <si>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</si>
  <si>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</si>
  <si>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</si>
  <si>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</si>
  <si>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</si>
  <si>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</si>
  <si>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</si>
  <si>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</si>
  <si>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</si>
  <si>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</si>
  <si>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</si>
  <si>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</si>
  <si>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</si>
  <si>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</si>
  <si>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</si>
  <si>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</si>
  <si>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</si>
  <si>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</si>
  <si>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</si>
  <si>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</si>
  <si>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</si>
  <si>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</si>
  <si>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</si>
  <si>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</si>
  <si>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</si>
  <si>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</si>
  <si>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</si>
  <si>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</si>
  <si>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</si>
  <si>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</si>
  <si>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</si>
  <si>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</si>
  <si>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</si>
  <si>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</si>
  <si>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</si>
  <si>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</si>
  <si>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</si>
  <si>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</si>
  <si>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</si>
  <si>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</si>
  <si>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</si>
  <si>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</si>
  <si>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</si>
  <si>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</si>
  <si>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</si>
  <si>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</si>
  <si>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</si>
  <si>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</si>
  <si>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</si>
  <si>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</si>
  <si>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</si>
  <si>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</si>
  <si>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</si>
  <si>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</si>
  <si>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</si>
  <si>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</si>
  <si>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</si>
  <si>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</si>
  <si>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</si>
  <si>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</si>
  <si>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</si>
  <si>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</si>
  <si>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</si>
  <si>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</si>
  <si>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</si>
  <si>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</si>
  <si>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</si>
  <si>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</si>
  <si>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</si>
  <si>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</si>
  <si>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</si>
  <si>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</si>
  <si>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</si>
  <si>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</si>
  <si>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</si>
  <si>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</si>
  <si>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</si>
  <si>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</si>
  <si>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</si>
  <si>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</si>
  <si>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</si>
  <si>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</si>
  <si>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</si>
  <si>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</si>
  <si>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</si>
  <si>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</si>
  <si>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</si>
  <si>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</si>
  <si>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</si>
  <si>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</si>
  <si>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</si>
  <si>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</si>
  <si>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</si>
  <si>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</si>
  <si>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</si>
  <si>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</si>
  <si>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</si>
  <si>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</si>
  <si>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</si>
  <si>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</si>
  <si>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</si>
  <si>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</si>
  <si>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</si>
  <si>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</si>
  <si>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</si>
  <si>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</si>
  <si>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</si>
  <si>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</si>
  <si>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</si>
  <si>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</si>
  <si>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</si>
  <si>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</si>
  <si>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</si>
  <si>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</si>
  <si>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</si>
  <si>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</si>
  <si>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</si>
  <si>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</si>
  <si>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</si>
  <si>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</si>
  <si>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</si>
  <si>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</si>
  <si>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</si>
  <si>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</si>
  <si>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</si>
  <si>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</si>
  <si>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</si>
  <si>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</si>
  <si>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</si>
  <si>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</si>
  <si>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</si>
  <si>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</si>
  <si>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</si>
  <si>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</si>
  <si>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</si>
  <si>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</si>
  <si>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</si>
  <si>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</si>
  <si>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</si>
  <si>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</si>
  <si>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</si>
  <si>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</si>
  <si>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</si>
  <si>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</si>
  <si>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</si>
  <si>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</si>
  <si>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</si>
  <si>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</si>
  <si>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</si>
  <si>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</si>
  <si>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</si>
  <si>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</si>
  <si>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</si>
  <si>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</si>
  <si>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</si>
  <si>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</si>
  <si>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</si>
  <si>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</si>
  <si>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</si>
  <si>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</si>
  <si>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</si>
  <si>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</si>
  <si>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</si>
  <si>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</si>
  <si>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</si>
  <si>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</si>
  <si>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</si>
  <si>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</si>
  <si>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</si>
  <si>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</si>
  <si>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</si>
  <si>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</si>
  <si>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</si>
  <si>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</si>
  <si>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</si>
  <si>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</si>
  <si>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</si>
  <si>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</si>
  <si>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</si>
  <si>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</si>
  <si>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</si>
  <si>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</si>
  <si>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</si>
  <si>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</si>
  <si>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</si>
  <si>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</si>
  <si>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</si>
  <si>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</si>
  <si>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</si>
  <si>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</si>
  <si>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</si>
  <si>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</si>
  <si>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</si>
  <si>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</si>
  <si>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</si>
  <si>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</si>
  <si>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</si>
  <si>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</si>
  <si>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</si>
  <si>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</si>
  <si>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</si>
  <si>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</si>
  <si>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</si>
  <si>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</si>
  <si>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</si>
  <si>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</si>
  <si>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</si>
  <si>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</si>
  <si>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</si>
  <si>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</si>
  <si>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</si>
  <si>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</si>
  <si>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</si>
  <si>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</si>
  <si>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</si>
  <si>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</si>
  <si>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</si>
  <si>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</si>
  <si>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</si>
  <si>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</si>
  <si>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</si>
  <si>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</si>
  <si>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</si>
  <si>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</si>
  <si>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</si>
  <si>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</si>
  <si>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</si>
  <si>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</si>
  <si>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</si>
  <si>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</si>
  <si>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</si>
  <si>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</si>
  <si>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</si>
  <si>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</si>
  <si>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</si>
  <si>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</si>
  <si>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</si>
  <si>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</si>
  <si>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</si>
  <si>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</si>
  <si>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</si>
  <si>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</si>
  <si>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</si>
  <si>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</si>
  <si>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</si>
  <si>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</si>
  <si>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</si>
  <si>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</si>
  <si>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</si>
  <si>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</si>
  <si>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</si>
  <si>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</si>
  <si>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</si>
  <si>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</si>
  <si>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</si>
  <si>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</si>
  <si>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</si>
  <si>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</si>
  <si>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</si>
  <si>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</si>
  <si>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</si>
  <si>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</si>
  <si>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</si>
  <si>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</si>
  <si>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</si>
  <si>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</si>
  <si>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</si>
  <si>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</si>
  <si>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</si>
  <si>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</si>
  <si>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</si>
  <si>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</si>
  <si>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</si>
  <si>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</si>
  <si>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</si>
  <si>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</si>
  <si>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</si>
  <si>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</si>
  <si>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</si>
  <si>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</si>
  <si>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</si>
  <si>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</si>
  <si>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</si>
  <si>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</si>
  <si>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</si>
  <si>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</si>
  <si>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</si>
  <si>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</si>
  <si>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</si>
  <si>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</si>
  <si>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</si>
  <si>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</si>
  <si>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</si>
  <si>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</si>
  <si>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</si>
  <si>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</si>
  <si>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</si>
  <si>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</si>
  <si>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</si>
  <si>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</si>
  <si>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</si>
  <si>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</si>
  <si>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</si>
  <si>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</si>
  <si>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</si>
  <si>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</si>
  <si>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</si>
  <si>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</si>
  <si>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</si>
  <si>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</si>
  <si>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</si>
  <si>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</si>
  <si>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</si>
  <si>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</si>
  <si>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</si>
  <si>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</si>
  <si>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</si>
  <si>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</si>
  <si>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</si>
  <si>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</si>
  <si>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</si>
  <si>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</si>
  <si>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</si>
  <si>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</si>
  <si>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</si>
  <si>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</si>
  <si>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</si>
  <si>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</si>
  <si>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</si>
  <si>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</si>
  <si>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</si>
  <si>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</si>
  <si>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</si>
  <si>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</si>
  <si>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</si>
  <si>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</si>
  <si>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</si>
  <si>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</si>
  <si>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</si>
  <si>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</si>
  <si>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</si>
  <si>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</si>
  <si>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</si>
  <si>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</si>
  <si>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</si>
  <si>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</si>
  <si>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</si>
  <si>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</si>
  <si>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</si>
  <si>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</si>
  <si>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</si>
  <si>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</si>
  <si>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</si>
  <si>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</si>
  <si>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</si>
  <si>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</si>
  <si>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</si>
  <si>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</si>
  <si>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</si>
  <si>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</si>
  <si>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</si>
  <si>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</si>
  <si>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</si>
  <si>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</si>
  <si>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</si>
  <si>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</si>
  <si>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</si>
  <si>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</si>
  <si>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</si>
  <si>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</si>
  <si>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</si>
  <si>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</si>
  <si>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</si>
  <si>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</si>
  <si>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</si>
  <si>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</si>
  <si>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</si>
  <si>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</si>
  <si>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</si>
  <si>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</si>
  <si>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</si>
  <si>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</si>
  <si>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</si>
  <si>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</si>
  <si>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</si>
  <si>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</si>
  <si>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</si>
  <si>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</si>
  <si>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</si>
  <si>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</si>
  <si>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</si>
  <si>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</si>
  <si>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</si>
  <si>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</si>
  <si>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</si>
  <si>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</si>
  <si>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</si>
  <si>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</si>
  <si>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</si>
  <si>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</si>
  <si>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</si>
  <si>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</si>
  <si>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</si>
  <si>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</si>
  <si>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</si>
  <si>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</si>
  <si>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</si>
  <si>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</si>
  <si>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</si>
  <si>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</si>
  <si>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</si>
  <si>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</si>
  <si>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</si>
  <si>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</si>
  <si>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</si>
  <si>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</si>
  <si>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</si>
  <si>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</si>
  <si>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</si>
  <si>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</si>
  <si>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</si>
  <si>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</si>
  <si>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</si>
  <si>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</si>
  <si>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</si>
  <si>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</si>
  <si>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</si>
  <si>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</si>
  <si>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</si>
  <si>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</si>
  <si>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</si>
  <si>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</si>
  <si>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</si>
  <si>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</si>
  <si>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</si>
  <si>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</si>
  <si>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</si>
  <si>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</si>
  <si>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</si>
  <si>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</si>
  <si>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</si>
  <si>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</si>
  <si>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</si>
  <si>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</si>
  <si>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</si>
  <si>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</si>
  <si>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</si>
  <si>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</si>
  <si>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</si>
  <si>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</si>
  <si>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</si>
  <si>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</si>
  <si>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</si>
  <si>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</si>
  <si>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</si>
  <si>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</si>
  <si>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</si>
  <si>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</si>
  <si>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</si>
  <si>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</si>
  <si>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</si>
  <si>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</si>
  <si>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</si>
  <si>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</si>
  <si>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</si>
  <si>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</si>
  <si>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</si>
  <si>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</si>
  <si>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</si>
  <si>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</si>
  <si>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</si>
  <si>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</si>
  <si>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</si>
  <si>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</si>
  <si>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</si>
  <si>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</si>
  <si>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</si>
  <si>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</si>
  <si>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</si>
  <si>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</si>
  <si>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</si>
  <si>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</si>
  <si>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</si>
  <si>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</si>
  <si>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</si>
  <si>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</si>
  <si>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</si>
  <si>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</si>
  <si>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</si>
  <si>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</si>
  <si>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</si>
  <si>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</si>
  <si>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</si>
  <si>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</si>
  <si>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</si>
  <si>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</si>
  <si>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</si>
  <si>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</si>
  <si>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</si>
  <si>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</si>
  <si>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</si>
  <si>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</si>
  <si>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</si>
  <si>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</si>
  <si>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</si>
  <si>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</si>
  <si>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</si>
  <si>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</si>
  <si>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</si>
  <si>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</si>
  <si>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</si>
  <si>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</si>
  <si>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</si>
  <si>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</si>
  <si>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</si>
  <si>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</si>
  <si>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</si>
  <si>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</si>
  <si>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</si>
  <si>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</si>
  <si>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</si>
  <si>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</si>
  <si>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</si>
  <si>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</si>
  <si>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</si>
  <si>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</si>
  <si>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</si>
  <si>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</si>
  <si>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</si>
  <si>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</si>
  <si>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</si>
  <si>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</si>
  <si>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</si>
  <si>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</si>
  <si>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</si>
  <si>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</si>
  <si>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</si>
  <si>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</si>
  <si>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</si>
  <si>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</si>
  <si>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</si>
  <si>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</si>
  <si>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</si>
  <si>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</si>
  <si>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</si>
  <si>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</si>
  <si>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</si>
  <si>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</si>
  <si>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</si>
  <si>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</si>
  <si>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</si>
  <si>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</si>
  <si>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</si>
  <si>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</si>
  <si>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</si>
  <si>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</si>
  <si>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</si>
  <si>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</si>
  <si>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</si>
  <si>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</si>
  <si>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</si>
  <si>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</si>
  <si>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</si>
  <si>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</si>
  <si>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</si>
  <si>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</si>
  <si>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</si>
  <si>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</si>
  <si>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</si>
  <si>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</si>
  <si>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</si>
  <si>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</si>
  <si>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</si>
  <si>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</si>
  <si>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</si>
  <si>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</si>
  <si>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</si>
  <si>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</si>
  <si>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</si>
  <si>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</si>
  <si>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</si>
  <si>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</si>
  <si>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</si>
  <si>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</si>
  <si>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</si>
  <si>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</si>
  <si>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</si>
  <si>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</si>
  <si>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</si>
  <si>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</si>
  <si>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</si>
  <si>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</si>
  <si>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</si>
  <si>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</si>
  <si>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</si>
  <si>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</si>
  <si>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</si>
  <si>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</si>
  <si>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</si>
  <si>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</si>
  <si>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</si>
  <si>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</si>
  <si>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</si>
  <si>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</si>
  <si>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</si>
  <si>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</si>
  <si>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</si>
  <si>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</si>
  <si>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</si>
  <si>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</si>
  <si>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</si>
  <si>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</si>
  <si>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</si>
  <si>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</si>
  <si>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</si>
  <si>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</si>
  <si>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</si>
  <si>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</si>
  <si>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</si>
  <si>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</si>
  <si>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</si>
  <si>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</si>
  <si>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</si>
  <si>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</si>
  <si>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</si>
  <si>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</si>
  <si>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</si>
  <si>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</si>
  <si>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</si>
  <si>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</si>
  <si>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</si>
  <si>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</si>
  <si>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</si>
  <si>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</si>
  <si>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</si>
  <si>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</si>
  <si>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</si>
  <si>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</si>
  <si>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</si>
  <si>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</si>
  <si>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</si>
  <si>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</si>
  <si>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</si>
  <si>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</si>
  <si>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</si>
  <si>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</si>
  <si>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</si>
  <si>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</si>
  <si>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</si>
  <si>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</si>
  <si>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</si>
  <si>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</si>
  <si>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</si>
  <si>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</si>
  <si>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</si>
  <si>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</si>
  <si>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</si>
  <si>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</si>
  <si>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</si>
  <si>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</si>
  <si>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</si>
  <si>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</si>
  <si>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</si>
  <si>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</si>
  <si>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</si>
  <si>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</si>
  <si>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</si>
  <si>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</si>
  <si>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</si>
  <si>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</si>
  <si>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</si>
  <si>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</si>
  <si>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</si>
  <si>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</si>
  <si>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</si>
  <si>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</si>
  <si>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</si>
  <si>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</si>
  <si>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</si>
  <si>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</si>
  <si>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</si>
  <si>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</si>
  <si>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</si>
  <si>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</si>
  <si>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</si>
  <si>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</si>
  <si>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</si>
  <si>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</si>
  <si>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</si>
  <si>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</si>
  <si>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</si>
  <si>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</si>
  <si>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</si>
  <si>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</si>
  <si>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</si>
  <si>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</si>
  <si>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</si>
  <si>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</si>
  <si>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</si>
  <si>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</si>
  <si>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</si>
  <si>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</si>
  <si>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</si>
  <si>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</si>
  <si>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</si>
  <si>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</si>
  <si>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</si>
  <si>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</si>
  <si>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</si>
  <si>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</si>
  <si>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</si>
  <si>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</si>
  <si>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</si>
  <si>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</si>
  <si>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</si>
  <si>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</si>
  <si>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</si>
  <si>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</si>
  <si>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</si>
  <si>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</si>
  <si>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</si>
  <si>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</si>
  <si>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</si>
  <si>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</si>
  <si>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</si>
  <si>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</si>
  <si>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</si>
  <si>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</si>
  <si>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</si>
  <si>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</si>
  <si>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</si>
  <si>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</si>
  <si>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</si>
  <si>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</si>
  <si>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</si>
  <si>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</si>
  <si>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</si>
  <si>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</si>
  <si>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</si>
  <si>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</si>
  <si>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</si>
  <si>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</si>
  <si>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</si>
  <si>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</si>
  <si>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</si>
  <si>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</si>
  <si>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</si>
  <si>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</si>
  <si>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</si>
  <si>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</si>
  <si>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</si>
  <si>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</si>
  <si>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</si>
  <si>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</si>
  <si>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</si>
  <si>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</si>
  <si>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</si>
  <si>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</si>
  <si>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</si>
  <si>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</si>
  <si>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</si>
  <si>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</si>
  <si>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</si>
  <si>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</si>
  <si>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</si>
  <si>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</si>
  <si>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</si>
  <si>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</si>
  <si>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</si>
  <si>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</si>
  <si>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</si>
  <si>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</si>
  <si>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</si>
  <si>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</si>
  <si>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</si>
  <si>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</si>
  <si>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</si>
  <si>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</si>
  <si>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</si>
  <si>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</si>
  <si>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</si>
  <si>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</si>
  <si>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</si>
  <si>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</si>
  <si>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</si>
  <si>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</si>
  <si>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</si>
  <si>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</si>
  <si>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</si>
  <si>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</si>
  <si>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</si>
  <si>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</si>
  <si>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</si>
  <si>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</si>
  <si>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</si>
  <si>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</si>
  <si>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</si>
  <si>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</si>
  <si>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</si>
  <si>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</si>
  <si>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</si>
  <si>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</si>
  <si>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</si>
  <si>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</si>
  <si>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</si>
  <si>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</si>
  <si>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</si>
  <si>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</si>
  <si>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</si>
  <si>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</si>
  <si>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</si>
  <si>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</si>
  <si>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</si>
  <si>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</si>
  <si>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</si>
  <si>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</si>
  <si>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</si>
  <si>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</si>
  <si>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</si>
  <si>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</si>
  <si>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</si>
  <si>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</si>
  <si>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</si>
  <si>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</si>
  <si>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</si>
  <si>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</si>
  <si>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</si>
  <si>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</si>
  <si>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</si>
  <si>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</si>
  <si>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</si>
  <si>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</si>
  <si>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</si>
  <si>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</si>
  <si>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</si>
  <si>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</si>
  <si>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</si>
  <si>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</si>
  <si>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</si>
  <si>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</si>
  <si>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</si>
  <si>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</si>
  <si>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</si>
  <si>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</si>
  <si>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</si>
  <si>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</si>
  <si>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</si>
  <si>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</si>
  <si>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</si>
  <si>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</si>
  <si>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</si>
  <si>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</si>
  <si>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</si>
  <si>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</si>
  <si>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</si>
  <si>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</si>
  <si>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</si>
  <si>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</si>
  <si>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</si>
  <si>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</si>
  <si>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</si>
  <si>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</si>
  <si>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</si>
  <si>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</si>
  <si>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</si>
  <si>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</si>
  <si>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</si>
  <si>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</si>
  <si>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</si>
  <si>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</si>
  <si>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</si>
  <si>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</si>
  <si>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</si>
  <si>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</si>
  <si>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</si>
  <si>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</si>
  <si>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</si>
  <si>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</si>
  <si>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</si>
  <si>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</si>
  <si>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</si>
  <si>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</si>
  <si>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</si>
  <si>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</si>
  <si>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</si>
  <si>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</si>
  <si>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</si>
  <si>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</si>
  <si>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</si>
  <si>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</si>
  <si>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</si>
  <si>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</si>
  <si>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</si>
  <si>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</si>
  <si>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</si>
  <si>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</si>
  <si>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</si>
  <si>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</si>
  <si>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</si>
  <si>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</si>
  <si>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</si>
  <si>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</si>
  <si>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</si>
  <si>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</si>
  <si>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</si>
  <si>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</si>
  <si>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</si>
  <si>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</si>
  <si>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</si>
  <si>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</si>
  <si>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</si>
  <si>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</si>
  <si>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</si>
  <si>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</si>
  <si>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</si>
  <si>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</si>
  <si>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</si>
  <si>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</si>
  <si>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</si>
  <si>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</si>
  <si>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</si>
  <si>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</si>
  <si>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</si>
  <si>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</si>
  <si>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</si>
  <si>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</si>
  <si>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</si>
  <si>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</si>
  <si>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</si>
  <si>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</si>
  <si>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</si>
  <si>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</si>
  <si>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</si>
  <si>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</si>
  <si>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</si>
  <si>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</si>
  <si>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</si>
  <si>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</si>
  <si>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</si>
  <si>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</si>
  <si>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</si>
  <si>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</si>
  <si>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</si>
  <si>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</si>
  <si>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</si>
  <si>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</si>
  <si>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</si>
  <si>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</si>
  <si>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</si>
  <si>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</si>
  <si>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</si>
  <si>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</si>
  <si>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</si>
  <si>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</si>
  <si>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</si>
  <si>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</si>
  <si>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</si>
  <si>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</si>
  <si>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</si>
  <si>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</si>
  <si>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</si>
  <si>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</si>
  <si>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</si>
  <si>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</si>
  <si>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</si>
  <si>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</si>
  <si>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</si>
  <si>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</si>
  <si>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</si>
  <si>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</si>
  <si>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</si>
  <si>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</si>
  <si>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</si>
  <si>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</si>
  <si>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</si>
  <si>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</si>
  <si>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</si>
  <si>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</si>
  <si>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</si>
  <si>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</si>
  <si>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</si>
  <si>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</si>
  <si>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</si>
  <si>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</si>
  <si>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</si>
  <si>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</si>
  <si>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</si>
  <si>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</si>
  <si>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</si>
  <si>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</si>
  <si>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</si>
  <si>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</si>
  <si>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</si>
  <si>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</si>
  <si>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</si>
  <si>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</si>
  <si>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</si>
  <si>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</si>
  <si>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</si>
  <si>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</si>
  <si>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</si>
  <si>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</si>
  <si>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</si>
  <si>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</si>
  <si>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</si>
  <si>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</si>
  <si>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</si>
  <si>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</si>
  <si>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</si>
  <si>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</si>
  <si>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</si>
  <si>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</si>
  <si>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</si>
  <si>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</si>
  <si>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</si>
  <si>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</si>
  <si>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</si>
  <si>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</si>
  <si>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</si>
  <si>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</si>
  <si>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</si>
  <si>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</si>
  <si>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</si>
  <si>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</si>
  <si>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</si>
  <si>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</si>
  <si>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</si>
  <si>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</si>
  <si>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</si>
  <si>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</si>
  <si>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</si>
  <si>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</si>
  <si>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</si>
  <si>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</si>
  <si>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</si>
  <si>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</si>
  <si>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</si>
  <si>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</si>
  <si>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</si>
  <si>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</si>
  <si>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</si>
  <si>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</si>
  <si>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</si>
  <si>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</si>
  <si>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</si>
  <si>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</si>
  <si>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</si>
  <si>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</si>
  <si>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</si>
  <si>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</si>
  <si>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</si>
  <si>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</si>
  <si>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</si>
  <si>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</si>
  <si>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</si>
  <si>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</si>
  <si>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</si>
  <si>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</si>
  <si>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</si>
  <si>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</si>
  <si>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</si>
  <si>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</si>
  <si>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</si>
  <si>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</si>
  <si>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</si>
  <si>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</si>
  <si>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</si>
  <si>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</si>
  <si>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</si>
  <si>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</si>
  <si>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</si>
  <si>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</si>
  <si>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</si>
  <si>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</si>
  <si>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</si>
  <si>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</si>
  <si>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</si>
  <si>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</si>
  <si>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</si>
  <si>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</si>
  <si>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</si>
  <si>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</si>
  <si>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</si>
  <si>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</si>
  <si>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</si>
  <si>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</si>
  <si>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</si>
  <si>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</si>
  <si>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</si>
  <si>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</si>
  <si>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</si>
  <si>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</si>
  <si>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</si>
  <si>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</si>
  <si>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</si>
  <si>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</si>
  <si>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</si>
  <si>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</si>
  <si>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</si>
  <si>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</si>
  <si>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</si>
  <si>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</si>
  <si>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</si>
  <si>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</si>
  <si>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</si>
  <si>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</si>
  <si>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</si>
  <si>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</si>
  <si>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</si>
  <si>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</si>
  <si>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</si>
  <si>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</si>
  <si>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</si>
  <si>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</si>
  <si>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</si>
  <si>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</si>
  <si>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</si>
  <si>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</si>
  <si>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</si>
  <si>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</si>
  <si>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</si>
  <si>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</si>
  <si>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</si>
  <si>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</si>
  <si>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</si>
  <si>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</si>
  <si>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</si>
  <si>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</si>
  <si>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</si>
  <si>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</si>
  <si>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</si>
  <si>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</si>
  <si>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</si>
  <si>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</si>
  <si>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</si>
  <si>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</si>
  <si>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</si>
  <si>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</si>
  <si>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</si>
  <si>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</si>
  <si>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</si>
  <si>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</si>
  <si>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</si>
  <si>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</si>
  <si>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</si>
  <si>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</si>
  <si>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</si>
  <si>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</si>
  <si>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</si>
  <si>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</si>
  <si>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</si>
  <si>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</si>
  <si>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</si>
  <si>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</si>
  <si>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</si>
  <si>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</si>
  <si>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</si>
  <si>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</si>
  <si>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</si>
  <si>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</si>
  <si>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</si>
  <si>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</si>
  <si>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</si>
  <si>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</si>
  <si>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</si>
  <si>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</si>
  <si>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</si>
  <si>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</si>
  <si>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</si>
  <si>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</si>
  <si>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</si>
  <si>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</si>
  <si>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</si>
  <si>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</si>
  <si>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</si>
  <si>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</si>
  <si>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</si>
  <si>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</si>
  <si>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</si>
  <si>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</si>
  <si>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</si>
  <si>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</si>
  <si>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</si>
  <si>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</si>
  <si>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</si>
  <si>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</si>
  <si>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</si>
  <si>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</si>
  <si>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</si>
  <si>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</si>
  <si>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</si>
  <si>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</si>
  <si>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</si>
  <si>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</si>
  <si>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</si>
  <si>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</si>
  <si>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</si>
  <si>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</si>
  <si>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</si>
  <si>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</si>
  <si>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</si>
  <si>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</si>
  <si>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</si>
  <si>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</si>
  <si>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</si>
  <si>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</si>
  <si>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</si>
  <si>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</si>
  <si>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</si>
  <si>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</si>
  <si>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</si>
  <si>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</si>
  <si>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</si>
  <si>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</si>
  <si>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</si>
  <si>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</si>
  <si>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</si>
  <si>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</si>
  <si>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</si>
  <si>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</si>
  <si>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</si>
  <si>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</si>
  <si>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</si>
  <si>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</si>
  <si>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</si>
  <si>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</si>
  <si>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</si>
  <si>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</si>
  <si>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</si>
  <si>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</si>
  <si>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</si>
  <si>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</si>
  <si>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</si>
  <si>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</si>
  <si>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</si>
  <si>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</si>
  <si>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</si>
  <si>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</si>
  <si>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</si>
  <si>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</si>
  <si>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</si>
  <si>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</si>
  <si>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</si>
  <si>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</si>
  <si>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</si>
  <si>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</si>
  <si>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</si>
  <si>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</si>
  <si>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</si>
  <si>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</si>
  <si>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</si>
  <si>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</si>
  <si>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</si>
  <si>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</si>
  <si>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</si>
  <si>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</si>
  <si>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</si>
  <si>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</si>
  <si>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</si>
  <si>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</si>
  <si>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</si>
  <si>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</si>
  <si>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</si>
  <si>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</si>
  <si>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</si>
  <si>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</si>
  <si>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</si>
  <si>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</si>
  <si>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</si>
  <si>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</si>
  <si>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</si>
  <si>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</si>
  <si>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</si>
  <si>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</si>
  <si>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</si>
  <si>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</si>
  <si>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</si>
  <si>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</si>
  <si>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</si>
  <si>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</si>
  <si>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</si>
  <si>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</si>
  <si>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</si>
  <si>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</si>
  <si>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</si>
  <si>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</si>
  <si>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</si>
  <si>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</si>
  <si>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</si>
  <si>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</si>
  <si>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</si>
  <si>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</si>
  <si>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</si>
  <si>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</si>
  <si>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</si>
  <si>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</si>
  <si>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</si>
  <si>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</si>
  <si>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</si>
  <si>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</si>
  <si>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</si>
  <si>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</si>
  <si>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</si>
  <si>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</si>
  <si>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</si>
  <si>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</si>
  <si>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</si>
  <si>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</si>
  <si>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</si>
  <si>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</si>
  <si>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</si>
  <si>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</si>
  <si>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</si>
  <si>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</si>
  <si>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</si>
  <si>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</si>
  <si>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</si>
  <si>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</si>
  <si>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</si>
  <si>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</si>
  <si>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</si>
  <si>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</si>
  <si>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</si>
  <si>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</si>
  <si>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</si>
  <si>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</si>
  <si>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</si>
  <si>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</si>
  <si>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</si>
  <si>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</si>
  <si>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</si>
  <si>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</si>
  <si>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</si>
  <si>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</si>
  <si>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</si>
  <si>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</si>
  <si>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</si>
  <si>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</si>
  <si>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</si>
  <si>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</si>
  <si>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</si>
  <si>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</si>
  <si>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</si>
  <si>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</si>
  <si>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</si>
  <si>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</si>
  <si>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</si>
  <si>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</si>
  <si>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</si>
  <si>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</si>
  <si>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</si>
  <si>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</si>
  <si>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</si>
  <si>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</si>
  <si>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</si>
  <si>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</si>
  <si>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</si>
  <si>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</si>
  <si>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</si>
  <si>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</si>
  <si>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</si>
  <si>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</si>
  <si>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</si>
  <si>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</si>
  <si>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</si>
  <si>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</si>
  <si>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</si>
  <si>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</si>
  <si>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</si>
  <si>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</si>
  <si>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</si>
  <si>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</si>
  <si>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</si>
  <si>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</si>
  <si>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</si>
  <si>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</si>
  <si>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</si>
  <si>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</si>
  <si>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</si>
  <si>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</si>
  <si>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</si>
  <si>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</si>
  <si>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</si>
  <si>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</si>
  <si>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</si>
  <si>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</si>
  <si>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</si>
  <si>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</si>
  <si>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</si>
  <si>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</si>
  <si>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</si>
  <si>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</si>
  <si>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</si>
  <si>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</si>
  <si>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</si>
  <si>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</si>
  <si>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</si>
  <si>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</si>
  <si>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</si>
  <si>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</si>
  <si>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</si>
  <si>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</si>
  <si>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</si>
  <si>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</si>
  <si>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</si>
  <si>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</si>
  <si>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</si>
  <si>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</si>
  <si>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</si>
  <si>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</si>
  <si>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</si>
  <si>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</si>
  <si>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</si>
  <si>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</si>
  <si>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</si>
  <si>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</si>
  <si>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</si>
  <si>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</si>
  <si>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</si>
  <si>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</si>
  <si>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</si>
  <si>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</si>
  <si>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</si>
  <si>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</si>
  <si>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</si>
  <si>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</si>
  <si>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</si>
  <si>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</si>
  <si>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</si>
  <si>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</si>
  <si>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</si>
  <si>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</si>
  <si>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</si>
  <si>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</si>
  <si>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</si>
  <si>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</si>
  <si>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</si>
  <si>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</si>
  <si>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</si>
  <si>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</si>
  <si>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</si>
  <si>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</si>
  <si>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</si>
  <si>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</si>
  <si>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</si>
  <si>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</si>
  <si>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</si>
  <si>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</si>
  <si>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</si>
  <si>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</si>
  <si>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</si>
  <si>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</si>
  <si>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</si>
  <si>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</si>
  <si>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</si>
  <si>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</si>
  <si>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</si>
  <si>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</si>
  <si>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</si>
  <si>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</si>
  <si>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</si>
  <si>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</si>
  <si>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</si>
  <si>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</si>
  <si>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</si>
  <si>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</si>
  <si>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</si>
  <si>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</si>
  <si>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</si>
  <si>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</si>
  <si>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</si>
  <si>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</si>
  <si>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</si>
  <si>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</si>
  <si>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</si>
  <si>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</si>
  <si>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</si>
  <si>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</si>
  <si>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</si>
  <si>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</si>
  <si>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</si>
  <si>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</si>
  <si>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</si>
  <si>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</si>
  <si>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</si>
  <si>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</si>
  <si>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</si>
  <si>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</si>
  <si>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</si>
  <si>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</si>
  <si>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</si>
  <si>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</si>
  <si>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</si>
  <si>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</si>
  <si>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</si>
  <si>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</si>
  <si>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</si>
  <si>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</si>
  <si>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</si>
  <si>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</si>
  <si>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</si>
  <si>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</si>
  <si>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</si>
  <si>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</si>
  <si>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</si>
  <si>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</si>
  <si>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</si>
  <si>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</si>
  <si>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</si>
  <si>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</si>
  <si>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</si>
  <si>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</si>
  <si>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</si>
  <si>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</si>
  <si>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</si>
  <si>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</si>
  <si>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</si>
  <si>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</si>
  <si>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</si>
  <si>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</si>
  <si>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</si>
  <si>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</si>
  <si>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</si>
  <si>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</si>
  <si>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</si>
  <si>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</si>
  <si>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</si>
  <si>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</si>
  <si>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</si>
  <si>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</si>
  <si>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</si>
  <si>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</si>
  <si>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</si>
  <si>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</si>
  <si>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</si>
  <si>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</si>
  <si>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</si>
  <si>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</si>
  <si>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</si>
  <si>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</si>
  <si>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</si>
  <si>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</si>
  <si>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</si>
  <si>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</si>
  <si>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</si>
  <si>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</si>
  <si>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</si>
  <si>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</si>
  <si>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</si>
  <si>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</si>
  <si>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</si>
  <si>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</si>
  <si>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</si>
  <si>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</si>
  <si>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</si>
  <si>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</si>
  <si>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</si>
  <si>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</si>
  <si>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</si>
  <si>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</si>
  <si>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</si>
  <si>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</si>
  <si>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</si>
  <si>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</si>
  <si>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</si>
  <si>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</si>
  <si>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</si>
  <si>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</si>
  <si>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</si>
  <si>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</si>
  <si>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</si>
  <si>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</si>
  <si>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</si>
  <si>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</si>
  <si>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</si>
  <si>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</si>
  <si>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</si>
  <si>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</si>
  <si>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</si>
  <si>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</si>
  <si>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</si>
  <si>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</si>
  <si>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</si>
  <si>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</si>
  <si>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</si>
  <si>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</si>
  <si>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</si>
  <si>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</si>
  <si>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</si>
  <si>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</si>
  <si>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</si>
  <si>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</si>
  <si>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</si>
  <si>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</si>
  <si>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</si>
  <si>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</si>
  <si>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</si>
  <si>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</si>
  <si>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</si>
  <si>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</si>
  <si>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</si>
  <si>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</si>
  <si>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</si>
  <si>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</si>
  <si>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</si>
  <si>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</si>
  <si>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</si>
  <si>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</si>
  <si>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</si>
  <si>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</si>
  <si>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</si>
  <si>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</si>
  <si>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</si>
  <si>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</si>
  <si>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</si>
  <si>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</si>
  <si>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</si>
  <si>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</si>
  <si>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</si>
  <si>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</si>
  <si>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</si>
  <si>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</si>
  <si>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</si>
  <si>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</si>
  <si>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</si>
  <si>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</si>
  <si>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</si>
  <si>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</si>
  <si>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</si>
  <si>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</si>
  <si>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</si>
  <si>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</si>
  <si>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</si>
  <si>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</si>
  <si>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</si>
  <si>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</si>
  <si>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</si>
  <si>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</si>
  <si>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</si>
  <si>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</si>
  <si>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</si>
  <si>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</si>
  <si>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</si>
  <si>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</si>
  <si>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</si>
  <si>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</si>
  <si>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</si>
  <si>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</si>
  <si>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</si>
  <si>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</si>
  <si>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</si>
  <si>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</si>
  <si>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</si>
  <si>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</si>
  <si>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</si>
  <si>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</si>
  <si>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</si>
  <si>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</si>
  <si>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</si>
  <si>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</si>
  <si>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</si>
  <si>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</si>
  <si>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</si>
  <si>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</si>
  <si>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</si>
  <si>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</si>
  <si>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</si>
  <si>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</si>
  <si>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</si>
  <si>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</si>
  <si>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</si>
  <si>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</si>
  <si>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</si>
  <si>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</si>
  <si>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</si>
  <si>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</si>
  <si>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</si>
  <si>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</si>
  <si>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</si>
  <si>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</si>
  <si>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</si>
  <si>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</si>
  <si>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</si>
  <si>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</si>
  <si>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</si>
  <si>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</si>
  <si>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</si>
  <si>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</si>
  <si>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</si>
  <si>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</si>
  <si>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</si>
  <si>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</si>
  <si>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</si>
  <si>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</si>
  <si>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</si>
  <si>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</si>
  <si>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</si>
  <si>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</si>
  <si>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</si>
  <si>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</si>
  <si>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</si>
  <si>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</si>
  <si>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</si>
  <si>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</si>
  <si>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</si>
  <si>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</si>
  <si>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</si>
  <si>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</si>
  <si>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</si>
  <si>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</si>
  <si>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</si>
  <si>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</si>
  <si>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</si>
  <si>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</si>
  <si>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</si>
  <si>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</si>
  <si>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</si>
  <si>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</si>
  <si>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</si>
  <si>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</si>
  <si>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</si>
  <si>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</si>
  <si>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</si>
  <si>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</si>
  <si>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</si>
  <si>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</si>
  <si>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</si>
  <si>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</si>
  <si>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</si>
  <si>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</si>
  <si>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</si>
  <si>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</si>
  <si>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</si>
  <si>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</si>
  <si>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</si>
  <si>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</si>
  <si>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</si>
  <si>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</si>
  <si>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</si>
  <si>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</si>
  <si>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</si>
  <si>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</si>
  <si>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</si>
  <si>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</si>
  <si>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</si>
  <si>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</si>
  <si>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</si>
  <si>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</si>
  <si>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</si>
  <si>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</si>
  <si>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</si>
  <si>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</si>
  <si>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</si>
  <si>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</si>
  <si>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</si>
  <si>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</si>
  <si>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</si>
  <si>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</si>
  <si>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</si>
  <si>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</si>
  <si>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</si>
  <si>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</si>
  <si>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</si>
  <si>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</si>
  <si>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</si>
  <si>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</si>
  <si>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</si>
  <si>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</si>
  <si>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</si>
  <si>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</si>
  <si>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</si>
  <si>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</si>
  <si>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</si>
  <si>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</si>
  <si>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</si>
  <si>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</si>
  <si>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</si>
  <si>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</si>
  <si>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</si>
  <si>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</si>
  <si>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</si>
  <si>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</si>
  <si>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</si>
  <si>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</si>
  <si>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</si>
  <si>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</si>
  <si>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</si>
  <si>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</si>
  <si>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</si>
  <si>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</si>
  <si>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</si>
  <si>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</si>
  <si>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</si>
  <si>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</si>
  <si>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</si>
  <si>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</si>
  <si>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</si>
  <si>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</si>
  <si>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</si>
  <si>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</si>
  <si>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</si>
  <si>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</si>
  <si>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</si>
  <si>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</si>
  <si>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</si>
  <si>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</si>
  <si>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</si>
  <si>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</si>
  <si>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</si>
  <si>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</si>
  <si>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</si>
  <si>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</si>
  <si>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</si>
  <si>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</si>
  <si>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</si>
  <si>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</si>
  <si>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</si>
  <si>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</si>
  <si>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</si>
  <si>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</si>
  <si>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</si>
  <si>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</si>
  <si>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</si>
  <si>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</si>
  <si>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</si>
  <si>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</si>
  <si>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</si>
  <si>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</si>
  <si>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</si>
  <si>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</si>
  <si>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</si>
  <si>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</si>
  <si>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</si>
  <si>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</si>
  <si>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</si>
  <si>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</si>
  <si>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</si>
  <si>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</si>
  <si>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</si>
  <si>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</si>
  <si>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</si>
  <si>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</si>
  <si>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</si>
  <si>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</si>
  <si>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</si>
  <si>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</si>
  <si>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</si>
  <si>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</si>
  <si>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</si>
  <si>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</si>
  <si>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</si>
  <si>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</si>
  <si>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</si>
  <si>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</si>
  <si>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</si>
  <si>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</si>
  <si>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</si>
  <si>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</si>
  <si>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</si>
  <si>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</si>
  <si>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</si>
  <si>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</si>
  <si>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</si>
  <si>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</si>
  <si>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</si>
  <si>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</si>
  <si>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</si>
  <si>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</si>
  <si>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</si>
  <si>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</si>
  <si>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</si>
  <si>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</si>
  <si>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</si>
  <si>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</si>
  <si>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</si>
  <si>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</si>
  <si>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</si>
  <si>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</si>
  <si>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</si>
  <si>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</si>
  <si>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</si>
  <si>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</si>
  <si>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</si>
  <si>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</si>
  <si>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</si>
  <si>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</si>
  <si>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</si>
  <si>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</si>
  <si>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</si>
  <si>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</si>
  <si>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</si>
  <si>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</si>
  <si>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</si>
  <si>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</si>
  <si>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</si>
  <si>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</si>
  <si>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</si>
  <si>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</si>
  <si>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</si>
  <si>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</si>
  <si>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</si>
  <si>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</si>
  <si>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</si>
  <si>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</si>
  <si>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</si>
  <si>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</si>
  <si>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</si>
  <si>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</si>
  <si>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</si>
  <si>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</si>
  <si>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</si>
  <si>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</si>
  <si>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</si>
  <si>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</si>
  <si>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</si>
  <si>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</si>
  <si>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</si>
  <si>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</si>
  <si>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</si>
  <si>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</si>
  <si>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</si>
  <si>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</si>
  <si>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</si>
  <si>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</si>
  <si>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</si>
  <si>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</si>
  <si>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</si>
  <si>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</si>
  <si>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</si>
  <si>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</si>
  <si>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</si>
  <si>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</si>
  <si>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</si>
  <si>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</si>
  <si>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</si>
  <si>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</si>
  <si>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</si>
  <si>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</si>
  <si>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</si>
  <si>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</si>
  <si>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</si>
  <si>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</si>
  <si>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</si>
  <si>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</si>
  <si>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</si>
  <si>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</si>
  <si>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</si>
  <si>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</si>
  <si>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</si>
  <si>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</si>
  <si>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</si>
  <si>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</si>
  <si>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</si>
  <si>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</si>
  <si>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</si>
  <si>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</si>
  <si>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</si>
  <si>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</si>
  <si>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</si>
  <si>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</si>
  <si>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</si>
  <si>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</si>
  <si>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</si>
  <si>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</si>
  <si>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</si>
  <si>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</si>
  <si>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</si>
  <si>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</si>
  <si>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</si>
  <si>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</si>
  <si>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</si>
  <si>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</si>
  <si>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</si>
  <si>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</si>
  <si>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</si>
  <si>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</si>
  <si>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</si>
  <si>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</si>
  <si>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</si>
  <si>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</si>
  <si>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</si>
  <si>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</si>
  <si>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</si>
  <si>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</si>
  <si>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</si>
  <si>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</si>
  <si>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</si>
  <si>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</si>
  <si>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</si>
  <si>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</si>
  <si>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</si>
  <si>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</si>
  <si>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</si>
  <si>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</si>
  <si>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</si>
  <si>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</si>
  <si>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</si>
  <si>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</si>
  <si>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</si>
  <si>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</si>
  <si>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</si>
  <si>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</si>
  <si>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</si>
  <si>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</si>
  <si>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</si>
  <si>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</si>
  <si>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</si>
  <si>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</si>
  <si>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</si>
  <si>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</si>
  <si>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</si>
  <si>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</si>
  <si>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</si>
  <si>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</si>
  <si>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</si>
  <si>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</si>
  <si>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</si>
  <si>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</si>
  <si>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</si>
  <si>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</si>
  <si>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</si>
  <si>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</si>
  <si>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</si>
  <si>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</si>
  <si>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</si>
  <si>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</si>
  <si>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</si>
  <si>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</si>
  <si>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</si>
  <si>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</si>
  <si>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</si>
  <si>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</si>
  <si>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</si>
  <si>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</si>
  <si>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</si>
  <si>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</si>
  <si>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</si>
  <si>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</si>
  <si>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</si>
  <si>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</si>
  <si>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</si>
  <si>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</si>
  <si>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</si>
  <si>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</si>
  <si>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</si>
  <si>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</si>
  <si>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</si>
  <si>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</si>
  <si>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</si>
  <si>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</si>
  <si>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</si>
  <si>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</si>
  <si>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</si>
  <si>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</si>
  <si>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</si>
  <si>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</si>
  <si>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</si>
  <si>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</si>
  <si>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</si>
  <si>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</si>
  <si>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</si>
  <si>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</si>
  <si>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</si>
  <si>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</si>
  <si>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</si>
  <si>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</si>
  <si>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</si>
  <si>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</si>
  <si>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</si>
  <si>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</si>
  <si>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</si>
  <si>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</si>
  <si>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</si>
  <si>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</si>
  <si>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</si>
  <si>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</si>
  <si>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</si>
  <si>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</si>
  <si>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</si>
  <si>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</si>
  <si>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</si>
  <si>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</si>
  <si>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</si>
  <si>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</si>
  <si>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</si>
  <si>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</si>
  <si>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</si>
  <si>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</si>
  <si>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</si>
  <si>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</si>
  <si>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</si>
  <si>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</si>
  <si>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</si>
  <si>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</si>
  <si>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</si>
  <si>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</si>
  <si>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</si>
  <si>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</si>
  <si>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</si>
  <si>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</si>
  <si>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</si>
  <si>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</si>
  <si>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</si>
  <si>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</si>
  <si>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</si>
  <si>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</si>
  <si>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</si>
  <si>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</si>
  <si>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</si>
  <si>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</si>
  <si>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</si>
  <si>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</si>
  <si>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</si>
  <si>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</si>
  <si>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</si>
  <si>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</si>
  <si>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</si>
  <si>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</si>
  <si>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</si>
  <si>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</si>
  <si>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</si>
  <si>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</si>
  <si>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</si>
  <si>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</si>
  <si>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</si>
  <si>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</si>
  <si>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</si>
  <si>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</si>
  <si>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</si>
  <si>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</si>
  <si>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</si>
  <si>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</si>
  <si>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</si>
  <si>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</si>
  <si>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</si>
  <si>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</si>
  <si>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</si>
  <si>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</si>
  <si>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</si>
  <si>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</si>
  <si>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</si>
  <si>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</si>
  <si>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</si>
  <si>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</si>
  <si>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</si>
  <si>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</si>
  <si>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</si>
  <si>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</si>
  <si>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</si>
  <si>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</si>
  <si>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</si>
  <si>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</si>
  <si>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</si>
  <si>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</si>
  <si>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</si>
  <si>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</si>
  <si>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</si>
  <si>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</si>
  <si>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</si>
  <si>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</si>
  <si>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</si>
  <si>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</si>
  <si>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</si>
  <si>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</si>
  <si>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</si>
  <si>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</si>
  <si>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</si>
  <si>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</si>
  <si>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</si>
  <si>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</si>
  <si>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</si>
  <si>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</si>
  <si>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</si>
  <si>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</si>
  <si>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</si>
  <si>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</si>
  <si>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</si>
  <si>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</si>
  <si>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</si>
  <si>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</si>
  <si>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</si>
  <si>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</si>
  <si>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</si>
  <si>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</si>
  <si>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</si>
  <si>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</si>
  <si>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</si>
  <si>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</si>
  <si>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</si>
  <si>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</si>
  <si>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</si>
  <si>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</si>
  <si>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</si>
  <si>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</si>
  <si>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</si>
  <si>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</si>
  <si>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</si>
  <si>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</si>
  <si>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</si>
  <si>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</si>
  <si>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</si>
  <si>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</si>
  <si>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</si>
  <si>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</si>
  <si>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</si>
  <si>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</si>
  <si>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</si>
  <si>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</si>
  <si>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</si>
  <si>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</si>
  <si>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</si>
  <si>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</si>
  <si>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</si>
  <si>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</si>
  <si>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</si>
  <si>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</si>
  <si>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</si>
  <si>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</si>
  <si>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</si>
  <si>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</si>
  <si>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</si>
  <si>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</si>
  <si>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</si>
  <si>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</si>
  <si>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</si>
  <si>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</si>
  <si>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</si>
  <si>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</si>
  <si>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</si>
  <si>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</si>
  <si>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</si>
  <si>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</si>
  <si>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</si>
  <si>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</si>
  <si>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</si>
  <si>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</si>
  <si>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</si>
  <si>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</si>
  <si>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</si>
  <si>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</si>
  <si>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</si>
  <si>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</si>
  <si>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</si>
  <si>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</si>
  <si>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</si>
  <si>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</si>
  <si>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</si>
  <si>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</si>
  <si>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</si>
  <si>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</si>
  <si>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</si>
  <si>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</si>
  <si>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</si>
  <si>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</si>
  <si>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</si>
  <si>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</si>
  <si>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</si>
  <si>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</si>
  <si>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</si>
  <si>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</si>
  <si>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</si>
  <si>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</si>
  <si>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</si>
  <si>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</si>
  <si>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</si>
  <si>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</si>
  <si>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</si>
  <si>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</si>
  <si>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</si>
  <si>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</si>
  <si>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</si>
  <si>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</si>
  <si>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</si>
  <si>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</si>
  <si>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</si>
  <si>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</si>
  <si>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</si>
  <si>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</si>
  <si>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</si>
  <si>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</si>
  <si>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</si>
  <si>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</si>
  <si>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</si>
  <si>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</si>
  <si>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</si>
  <si>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</si>
  <si>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</si>
  <si>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</si>
  <si>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</si>
  <si>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</si>
  <si>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</si>
  <si>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</si>
  <si>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</si>
  <si>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</si>
  <si>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</si>
  <si>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</si>
  <si>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</si>
  <si>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</si>
  <si>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</si>
  <si>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</si>
  <si>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</si>
  <si>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</si>
  <si>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</si>
  <si>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</si>
  <si>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</si>
  <si>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</si>
  <si>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</si>
  <si>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</si>
  <si>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</si>
  <si>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</si>
  <si>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</si>
  <si>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</si>
  <si>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</si>
  <si>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</si>
  <si>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</si>
  <si>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</si>
  <si>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</si>
  <si>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</si>
  <si>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</si>
  <si>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</si>
  <si>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</si>
  <si>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</si>
  <si>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</si>
  <si>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</si>
  <si>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</si>
  <si>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</si>
  <si>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</si>
  <si>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</si>
  <si>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</si>
  <si>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</si>
  <si>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</si>
  <si>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</si>
  <si>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</si>
  <si>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</si>
  <si>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</si>
  <si>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</si>
  <si>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</si>
  <si>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</si>
  <si>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</si>
  <si>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</si>
  <si>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</si>
  <si>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</si>
  <si>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</si>
  <si>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</si>
  <si>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</si>
  <si>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</si>
  <si>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</si>
  <si>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</si>
  <si>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</si>
  <si>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</si>
  <si>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</si>
  <si>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</si>
  <si>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</si>
  <si>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</si>
  <si>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</si>
  <si>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</si>
  <si>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</si>
  <si>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</si>
  <si>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</si>
  <si>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</si>
  <si>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</si>
  <si>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</si>
  <si>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</si>
  <si>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</si>
  <si>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</si>
  <si>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</si>
  <si>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</si>
  <si>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</si>
  <si>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</si>
  <si>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</si>
  <si>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</si>
  <si>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</si>
  <si>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</si>
  <si>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</si>
  <si>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</si>
  <si>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</si>
  <si>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</si>
  <si>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</si>
  <si>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</si>
  <si>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</si>
  <si>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</si>
  <si>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</si>
  <si>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</si>
  <si>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</si>
  <si>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</si>
  <si>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</si>
  <si>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</si>
  <si>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</si>
  <si>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</si>
  <si>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</si>
  <si>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</si>
  <si>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</si>
  <si>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</si>
  <si>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</si>
  <si>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</si>
  <si>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</si>
  <si>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</si>
  <si>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</si>
  <si>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</si>
  <si>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</si>
  <si>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</si>
  <si>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</si>
  <si>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</si>
  <si>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</si>
  <si>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</si>
  <si>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</si>
  <si>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</si>
  <si>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</si>
  <si>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</si>
  <si>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</si>
  <si>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</si>
  <si>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</si>
  <si>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</si>
  <si>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</si>
  <si>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</si>
  <si>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</si>
  <si>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</si>
  <si>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</si>
  <si>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</si>
  <si>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</si>
  <si>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</si>
  <si>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</si>
  <si>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</si>
  <si>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</si>
  <si>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</si>
  <si>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</si>
  <si>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</si>
  <si>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</si>
  <si>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</si>
  <si>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</si>
  <si>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</si>
  <si>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</si>
  <si>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</si>
  <si>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</si>
  <si>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</si>
  <si>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</si>
  <si>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</si>
  <si>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</si>
  <si>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</si>
  <si>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</si>
  <si>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</si>
  <si>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</si>
  <si>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</si>
  <si>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</si>
  <si>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</si>
  <si>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</si>
  <si>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</si>
  <si>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</si>
  <si>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</si>
  <si>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</si>
  <si>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</si>
  <si>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</si>
  <si>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</si>
  <si>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</si>
  <si>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</si>
  <si>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</si>
  <si>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</si>
  <si>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</si>
  <si>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</si>
  <si>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</si>
  <si>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</si>
  <si>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</si>
  <si>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</si>
  <si>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</si>
  <si>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</si>
  <si>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</si>
  <si>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</si>
  <si>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</si>
  <si>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</si>
  <si>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</si>
  <si>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</si>
  <si>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</si>
  <si>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</si>
  <si>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</si>
  <si>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</si>
  <si>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</si>
  <si>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</si>
  <si>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</si>
  <si>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</si>
  <si>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</si>
  <si>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</si>
  <si>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</si>
  <si>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</si>
  <si>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</si>
  <si>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</si>
  <si>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</si>
  <si>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</si>
  <si>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</si>
  <si>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</si>
  <si>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</si>
  <si>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</si>
  <si>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</si>
  <si>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</si>
  <si>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</si>
  <si>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</si>
  <si>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</si>
  <si>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</si>
  <si>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</si>
  <si>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</si>
  <si>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</si>
  <si>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</si>
  <si>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</si>
  <si>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</si>
  <si>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</si>
  <si>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</si>
  <si>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</si>
  <si>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</si>
  <si>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</si>
  <si>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</si>
  <si>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</si>
  <si>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</si>
  <si>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</si>
  <si>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</si>
  <si>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</si>
  <si>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</si>
  <si>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</si>
  <si>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</si>
  <si>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</si>
  <si>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</si>
  <si>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</si>
  <si>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</si>
  <si>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</si>
  <si>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</si>
  <si>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</si>
  <si>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</si>
  <si>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</si>
  <si>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</si>
  <si>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</si>
  <si>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</si>
  <si>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</si>
  <si>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</si>
  <si>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</si>
  <si>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</si>
  <si>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</si>
  <si>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</si>
  <si>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</si>
  <si>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</si>
  <si>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</si>
  <si>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</si>
  <si>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</si>
  <si>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</si>
  <si>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</si>
  <si>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</si>
  <si>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</si>
  <si>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</si>
  <si>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</si>
  <si>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</si>
  <si>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</si>
  <si>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</si>
  <si>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</si>
  <si>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</si>
  <si>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</si>
  <si>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</si>
  <si>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</si>
  <si>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</si>
  <si>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</si>
  <si>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</si>
  <si>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</si>
  <si>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</si>
  <si>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</si>
  <si>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</si>
  <si>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</si>
  <si>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</si>
  <si>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</si>
  <si>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</si>
  <si>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</si>
  <si>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</si>
  <si>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</si>
  <si>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</si>
  <si>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</si>
  <si>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</si>
  <si>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</si>
  <si>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</si>
  <si>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</si>
  <si>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</si>
  <si>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</si>
  <si>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</si>
  <si>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</si>
  <si>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</si>
  <si>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</si>
  <si>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</si>
  <si>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</si>
  <si>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</si>
  <si>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</si>
  <si>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</si>
  <si>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</si>
  <si>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</si>
  <si>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</si>
  <si>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</si>
  <si>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</si>
  <si>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</si>
  <si>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</si>
  <si>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</si>
  <si>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</si>
  <si>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</si>
  <si>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</si>
  <si>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</si>
  <si>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</si>
  <si>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</si>
  <si>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</si>
  <si>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</si>
  <si>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</si>
  <si>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</si>
  <si>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</si>
  <si>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</si>
  <si>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</si>
  <si>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</si>
  <si>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</si>
  <si>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</si>
  <si>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</si>
  <si>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</si>
  <si>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</si>
  <si>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</si>
  <si>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</si>
  <si>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</si>
  <si>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</si>
  <si>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</si>
  <si>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</si>
  <si>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</si>
  <si>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</si>
  <si>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</si>
  <si>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</si>
  <si>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</si>
  <si>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</si>
  <si>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</si>
  <si>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</si>
  <si>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</si>
  <si>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</si>
  <si>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</si>
  <si>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</si>
  <si>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</si>
  <si>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</si>
  <si>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</si>
  <si>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</si>
  <si>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</si>
  <si>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</si>
  <si>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</si>
  <si>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</si>
  <si>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</si>
  <si>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</si>
  <si>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</si>
  <si>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</si>
  <si>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</si>
  <si>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</si>
  <si>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</si>
  <si>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</si>
  <si>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</si>
  <si>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</si>
  <si>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</si>
  <si>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</si>
  <si>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</si>
  <si>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</si>
  <si>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</si>
  <si>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</si>
  <si>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</si>
  <si>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</si>
  <si>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</si>
  <si>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</si>
  <si>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</si>
  <si>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</si>
  <si>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</si>
  <si>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</si>
  <si>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</si>
  <si>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</si>
  <si>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</si>
  <si>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</si>
  <si>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</si>
  <si>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</si>
  <si>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</si>
  <si>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</si>
  <si>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</si>
  <si>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</si>
  <si>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</si>
  <si>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</si>
  <si>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</si>
  <si>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</si>
  <si>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</si>
  <si>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</si>
  <si>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</si>
  <si>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</si>
  <si>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</si>
  <si>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</si>
  <si>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</si>
  <si>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</si>
  <si>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</si>
  <si>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</si>
  <si>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</si>
  <si>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</si>
  <si>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</si>
  <si>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</si>
  <si>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</si>
  <si>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</si>
  <si>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</si>
  <si>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</si>
  <si>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</si>
  <si>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</si>
  <si>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</si>
  <si>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</si>
  <si>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</si>
  <si>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</si>
  <si>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</si>
  <si>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</si>
  <si>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</si>
  <si>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</si>
  <si>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</si>
  <si>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</si>
  <si>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</si>
  <si>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</si>
  <si>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</si>
  <si>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</si>
  <si>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</si>
  <si>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</si>
  <si>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</si>
  <si>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</si>
  <si>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</si>
  <si>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</si>
  <si>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</si>
  <si>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</si>
  <si>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</si>
  <si>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</si>
  <si>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</si>
  <si>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</si>
  <si>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</si>
  <si>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</si>
  <si>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</si>
  <si>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</si>
  <si>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</si>
  <si>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</si>
  <si>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</si>
  <si>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</si>
  <si>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</si>
  <si>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</si>
  <si>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</si>
  <si>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</si>
  <si>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</si>
  <si>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</si>
  <si>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</si>
  <si>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</si>
  <si>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</si>
  <si>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</si>
  <si>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</si>
  <si>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</si>
  <si>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</si>
  <si>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</si>
  <si>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</si>
  <si>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</si>
  <si>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</si>
  <si>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</si>
  <si>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</si>
  <si>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</si>
  <si>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</si>
  <si>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</si>
  <si>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</si>
  <si>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</si>
  <si>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</si>
  <si>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</si>
  <si>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</si>
  <si>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</si>
  <si>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</si>
  <si>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</si>
  <si>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</si>
  <si>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</si>
  <si>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</si>
  <si>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</si>
  <si>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</si>
  <si>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</si>
  <si>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</si>
  <si>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</si>
  <si>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</si>
  <si>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</si>
  <si>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</si>
  <si>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</si>
  <si>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</si>
  <si>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</si>
  <si>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</si>
  <si>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</si>
  <si>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</si>
  <si>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</si>
  <si>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</si>
  <si>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</si>
  <si>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</si>
  <si>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</si>
  <si>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</si>
  <si>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</si>
  <si>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</si>
  <si>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</si>
  <si>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</si>
  <si>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</si>
  <si>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</si>
  <si>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</si>
  <si>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</si>
  <si>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</si>
  <si>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</si>
  <si>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</si>
  <si>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</si>
  <si>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</si>
  <si>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</si>
  <si>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</si>
  <si>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</si>
  <si>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</si>
  <si>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</si>
  <si>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</si>
  <si>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</si>
  <si>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</si>
  <si>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</si>
  <si>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</si>
  <si>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</si>
  <si>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</si>
  <si>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</si>
  <si>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</si>
  <si>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</si>
  <si>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</si>
  <si>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</si>
  <si>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</si>
  <si>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</si>
  <si>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</si>
  <si>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</si>
  <si>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</si>
  <si>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</si>
  <si>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</si>
  <si>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</si>
  <si>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</si>
  <si>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</si>
  <si>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</si>
  <si>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</si>
  <si>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</si>
  <si>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</si>
  <si>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</si>
  <si>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</si>
  <si>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</si>
  <si>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</si>
  <si>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</si>
  <si>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</si>
  <si>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</si>
  <si>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</si>
  <si>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</si>
  <si>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</si>
  <si>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</si>
  <si>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</si>
  <si>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</si>
  <si>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</si>
  <si>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</si>
  <si>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</si>
  <si>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</si>
  <si>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</si>
  <si>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</si>
  <si>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</si>
  <si>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</si>
  <si>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</si>
  <si>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</si>
  <si>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</si>
  <si>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</si>
  <si>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</si>
  <si>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</si>
  <si>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</si>
  <si>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</si>
  <si>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</si>
  <si>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</si>
  <si>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</si>
  <si>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</si>
  <si>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</si>
  <si>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</si>
  <si>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</si>
  <si>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</si>
  <si>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</si>
  <si>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</si>
  <si>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</si>
  <si>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</si>
  <si>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</si>
  <si>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</si>
  <si>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</si>
  <si>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</si>
  <si>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</si>
  <si>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</si>
  <si>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</si>
  <si>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</si>
  <si>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</si>
  <si>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</si>
  <si>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</si>
  <si>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</si>
  <si>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</si>
  <si>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</si>
  <si>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</si>
  <si>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</si>
  <si>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</si>
  <si>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</si>
  <si>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</si>
  <si>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</si>
  <si>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</si>
  <si>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</si>
  <si>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</si>
  <si>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</si>
  <si>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</si>
  <si>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</si>
  <si>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</si>
  <si>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</si>
  <si>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</si>
  <si>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</si>
  <si>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</si>
  <si>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</si>
  <si>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</si>
  <si>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</si>
  <si>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</si>
  <si>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</si>
  <si>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</si>
  <si>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</si>
  <si>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</si>
  <si>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</si>
  <si>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</si>
  <si>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</si>
  <si>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</si>
  <si>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</si>
  <si>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</si>
  <si>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</si>
  <si>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</si>
  <si>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</si>
  <si>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</si>
  <si>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</si>
  <si>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</si>
  <si>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</si>
  <si>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</si>
  <si>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</si>
  <si>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</si>
  <si>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</si>
  <si>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</si>
  <si>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</si>
  <si>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</si>
  <si>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</si>
  <si>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</si>
  <si>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</si>
  <si>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</si>
  <si>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</si>
  <si>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</si>
  <si>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</si>
  <si>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</si>
  <si>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</si>
  <si>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</si>
  <si>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</si>
  <si>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</si>
  <si>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</si>
  <si>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</si>
  <si>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</si>
  <si>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</si>
  <si>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</si>
  <si>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</si>
  <si>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</si>
  <si>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</si>
  <si>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</si>
  <si>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</si>
  <si>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</si>
  <si>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</si>
  <si>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</si>
  <si>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</si>
  <si>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</si>
  <si>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</si>
  <si>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</si>
  <si>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</si>
  <si>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</si>
  <si>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</si>
  <si>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</si>
  <si>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</si>
  <si>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</si>
  <si>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</si>
  <si>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</si>
  <si>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</si>
  <si>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</si>
  <si>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</si>
  <si>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</si>
  <si>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</si>
  <si>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</si>
  <si>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</si>
  <si>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</si>
  <si>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</si>
  <si>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</si>
  <si>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</si>
  <si>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</si>
  <si>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</si>
  <si>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</si>
  <si>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</si>
  <si>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</si>
  <si>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</si>
  <si>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</si>
  <si>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</si>
  <si>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</si>
  <si>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</si>
  <si>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</si>
  <si>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</si>
  <si>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</si>
  <si>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</si>
  <si>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</si>
  <si>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</si>
  <si>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</si>
  <si>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</si>
  <si>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</si>
  <si>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</si>
  <si>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</si>
  <si>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</si>
  <si>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</si>
  <si>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</si>
  <si>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</si>
  <si>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</si>
  <si>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</si>
  <si>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</si>
  <si>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</si>
  <si>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</si>
  <si>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</si>
  <si>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</si>
  <si>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</si>
  <si>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</si>
  <si>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</si>
  <si>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</si>
  <si>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</si>
  <si>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</si>
  <si>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</si>
  <si>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</si>
  <si>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</si>
  <si>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</si>
  <si>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</si>
  <si>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</si>
  <si>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</si>
  <si>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</si>
  <si>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</si>
  <si>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</si>
  <si>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</si>
  <si>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</si>
  <si>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</si>
  <si>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</si>
  <si>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</si>
  <si>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</si>
  <si>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</si>
  <si>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</si>
  <si>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</si>
  <si>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</si>
  <si>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</si>
  <si>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</si>
  <si>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</si>
  <si>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</si>
  <si>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</si>
  <si>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</si>
  <si>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</si>
  <si>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</si>
  <si>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</si>
  <si>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</si>
  <si>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</si>
  <si>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</si>
  <si>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</si>
  <si>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</si>
  <si>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</si>
  <si>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</si>
  <si>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</si>
  <si>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</si>
  <si>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</si>
  <si>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</si>
  <si>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</si>
  <si>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</si>
  <si>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</si>
  <si>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</si>
  <si>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</si>
  <si>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</si>
  <si>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</si>
  <si>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</si>
  <si>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</si>
  <si>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</si>
  <si>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</si>
  <si>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</si>
  <si>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</si>
  <si>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</si>
  <si>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</si>
  <si>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</si>
  <si>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</si>
  <si>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</si>
  <si>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</si>
  <si>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</si>
  <si>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</si>
  <si>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</si>
  <si>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</si>
  <si>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</si>
  <si>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</si>
  <si>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</si>
  <si>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</si>
  <si>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</si>
  <si>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</si>
  <si>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</si>
  <si>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</si>
  <si>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</si>
  <si>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</si>
  <si>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</si>
  <si>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</si>
  <si>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</si>
  <si>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</si>
  <si>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</si>
  <si>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</si>
  <si>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</si>
  <si>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</si>
  <si>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</si>
  <si>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</si>
  <si>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</si>
  <si>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</si>
  <si>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</si>
  <si>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</si>
  <si>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</si>
  <si>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</si>
  <si>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</si>
  <si>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</si>
  <si>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</si>
  <si>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</si>
  <si>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</si>
  <si>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</si>
  <si>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</si>
  <si>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</si>
  <si>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</si>
  <si>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</si>
  <si>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</si>
  <si>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</si>
  <si>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</si>
  <si>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</si>
  <si>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</si>
  <si>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</si>
  <si>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</si>
  <si>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</si>
  <si>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</si>
  <si>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</si>
  <si>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</si>
  <si>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</si>
  <si>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</si>
  <si>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</si>
  <si>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</si>
  <si>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</si>
  <si>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</si>
  <si>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</si>
  <si>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</si>
  <si>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</si>
  <si>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</si>
  <si>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</si>
  <si>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</si>
  <si>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</si>
  <si>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</si>
  <si>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</si>
  <si>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</si>
  <si>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</si>
  <si>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</si>
  <si>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</si>
  <si>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</si>
  <si>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</si>
  <si>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</si>
  <si>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</si>
  <si>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</si>
  <si>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</si>
  <si>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</si>
  <si>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</si>
  <si>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</si>
  <si>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</si>
  <si>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</si>
  <si>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</si>
  <si>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</si>
  <si>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</si>
  <si>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</si>
  <si>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</si>
  <si>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</si>
  <si>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</si>
  <si>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</si>
  <si>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</si>
  <si>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</si>
  <si>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</si>
  <si>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</si>
  <si>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</si>
  <si>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</si>
  <si>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</si>
  <si>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</si>
  <si>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</si>
  <si>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</si>
  <si>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</si>
  <si>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</si>
  <si>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</si>
  <si>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</si>
  <si>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</si>
  <si>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</si>
  <si>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</si>
  <si>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</si>
  <si>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</si>
  <si>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</si>
  <si>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</si>
  <si>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</si>
  <si>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</si>
  <si>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</si>
  <si>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</si>
  <si>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</si>
  <si>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</si>
  <si>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</si>
  <si>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</si>
  <si>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</si>
  <si>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</si>
  <si>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</si>
  <si>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</si>
  <si>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</si>
  <si>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</si>
  <si>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</si>
  <si>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</si>
  <si>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</si>
  <si>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</si>
  <si>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</si>
  <si>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</si>
  <si>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</si>
  <si>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</si>
  <si>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</si>
  <si>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</si>
  <si>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</si>
  <si>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</si>
  <si>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</si>
  <si>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</si>
  <si>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</si>
  <si>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</si>
  <si>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</si>
  <si>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</si>
  <si>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</si>
  <si>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</si>
  <si>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</si>
  <si>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</si>
  <si>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</si>
  <si>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</si>
  <si>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</si>
  <si>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</si>
  <si>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</si>
  <si>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</si>
  <si>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</si>
  <si>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</si>
  <si>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</si>
  <si>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</si>
  <si>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</si>
  <si>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</si>
  <si>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</si>
  <si>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</si>
  <si>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</si>
  <si>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</si>
  <si>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</si>
  <si>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</si>
  <si>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</si>
  <si>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</si>
  <si>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</si>
  <si>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</si>
  <si>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</si>
  <si>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</si>
  <si>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</si>
  <si>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</si>
  <si>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</si>
  <si>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</si>
  <si>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</si>
  <si>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</si>
  <si>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</si>
  <si>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</si>
  <si>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</si>
  <si>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</si>
  <si>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</si>
  <si>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</si>
  <si>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</si>
  <si>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</si>
  <si>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</si>
  <si>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</si>
  <si>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</si>
  <si>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</si>
  <si>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</si>
  <si>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</si>
  <si>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</si>
  <si>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</si>
  <si>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</si>
  <si>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</si>
  <si>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</si>
  <si>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</si>
  <si>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</si>
  <si>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</si>
  <si>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</si>
  <si>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</si>
  <si>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</si>
  <si>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</si>
  <si>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</si>
  <si>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</si>
  <si>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</si>
  <si>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</si>
  <si>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</si>
  <si>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</si>
  <si>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</si>
  <si>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</si>
  <si>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</si>
  <si>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</si>
  <si>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</si>
  <si>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</si>
  <si>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</si>
  <si>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</si>
  <si>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</si>
  <si>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</si>
  <si>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</si>
  <si>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</si>
  <si>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</si>
  <si>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</si>
  <si>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</si>
  <si>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</si>
  <si>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</si>
  <si>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</si>
  <si>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</si>
  <si>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</si>
  <si>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</si>
  <si>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</si>
  <si>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</si>
  <si>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</si>
  <si>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</si>
  <si>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</si>
  <si>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</si>
  <si>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</si>
  <si>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</si>
  <si>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</si>
  <si>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</si>
  <si>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</si>
  <si>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</si>
  <si>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</si>
  <si>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</si>
  <si>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</si>
  <si>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</si>
  <si>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</si>
  <si>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</si>
  <si>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</si>
  <si>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</si>
  <si>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</si>
  <si>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</si>
  <si>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</si>
  <si>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</si>
  <si>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</si>
  <si>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</si>
  <si>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</si>
  <si>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</si>
  <si>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</si>
  <si>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</si>
  <si>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</si>
  <si>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</si>
  <si>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</si>
  <si>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</si>
  <si>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</si>
  <si>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</si>
  <si>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</si>
  <si>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</si>
  <si>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</si>
  <si>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</si>
  <si>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</si>
  <si>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</si>
  <si>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</si>
  <si>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</si>
  <si>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</si>
  <si>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</si>
  <si>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</si>
  <si>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</si>
  <si>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</si>
  <si>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</si>
  <si>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</si>
  <si>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</si>
  <si>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</si>
  <si>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</si>
  <si>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</si>
  <si>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</si>
  <si>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</si>
  <si>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</si>
  <si>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</si>
  <si>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</si>
  <si>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</si>
  <si>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</si>
  <si>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</si>
  <si>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</si>
  <si>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</si>
  <si>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</si>
  <si>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</si>
  <si>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</si>
  <si>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</si>
  <si>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</si>
  <si>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</si>
  <si>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</si>
  <si>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</si>
  <si>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</si>
  <si>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</si>
  <si>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</si>
  <si>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</si>
  <si>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</si>
  <si>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</si>
  <si>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</si>
  <si>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</si>
  <si>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</si>
  <si>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</si>
  <si>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</si>
  <si>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</si>
  <si>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</si>
  <si>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</si>
  <si>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</si>
  <si>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</si>
  <si>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</si>
  <si>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</si>
  <si>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</si>
  <si>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</si>
  <si>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</si>
  <si>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</si>
  <si>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</si>
  <si>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</si>
  <si>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</si>
  <si>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</si>
  <si>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</si>
  <si>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</si>
  <si>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</si>
  <si>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</si>
  <si>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</si>
  <si>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</si>
  <si>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</si>
  <si>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</si>
  <si>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</si>
  <si>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</si>
  <si>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</si>
  <si>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</si>
  <si>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</si>
  <si>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</si>
  <si>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</si>
  <si>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</si>
  <si>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</si>
  <si>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</si>
  <si>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</si>
  <si>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</si>
  <si>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</si>
  <si>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</si>
  <si>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</si>
  <si>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</si>
  <si>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</si>
  <si>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</si>
  <si>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</si>
  <si>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</si>
  <si>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</si>
  <si>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</si>
  <si>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</si>
  <si>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</si>
  <si>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</si>
  <si>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</si>
  <si>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</si>
  <si>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</si>
  <si>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</si>
  <si>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</si>
  <si>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</si>
  <si>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</si>
  <si>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</si>
  <si>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</si>
  <si>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</si>
  <si>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</si>
  <si>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</si>
  <si>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</si>
  <si>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</si>
  <si>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</si>
  <si>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</si>
  <si>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</si>
  <si>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</si>
  <si>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</si>
  <si>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</si>
  <si>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</si>
  <si>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</si>
  <si>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</si>
  <si>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</si>
  <si>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</si>
  <si>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</si>
  <si>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</si>
  <si>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</si>
  <si>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</si>
  <si>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</si>
  <si>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</si>
  <si>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</si>
  <si>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</si>
  <si>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</si>
  <si>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</si>
  <si>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</si>
  <si>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</si>
  <si>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</si>
  <si>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</si>
  <si>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</si>
  <si>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</si>
  <si>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</si>
  <si>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</si>
  <si>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</si>
  <si>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</si>
  <si>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</si>
  <si>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</si>
  <si>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</si>
  <si>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</si>
  <si>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</si>
  <si>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</si>
  <si>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</si>
  <si>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</si>
  <si>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</si>
  <si>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</si>
  <si>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</si>
  <si>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</si>
  <si>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</si>
  <si>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</si>
  <si>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</si>
  <si>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</si>
  <si>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</si>
  <si>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</si>
  <si>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</si>
  <si>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</si>
  <si>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</si>
  <si>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</si>
  <si>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</si>
  <si>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</si>
  <si>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</si>
  <si>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</si>
  <si>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</si>
  <si>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</si>
  <si>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</si>
  <si>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</si>
  <si>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</si>
  <si>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</si>
  <si>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</si>
  <si>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</si>
  <si>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</si>
  <si>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</si>
  <si>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</si>
  <si>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</si>
  <si>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</si>
  <si>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</si>
  <si>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</si>
  <si>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</si>
  <si>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</si>
  <si>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</si>
  <si>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</si>
  <si>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</si>
  <si>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</si>
  <si>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</si>
  <si>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</si>
  <si>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</si>
  <si>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</si>
  <si>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</si>
  <si>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</si>
  <si>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</si>
  <si>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</si>
  <si>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</si>
  <si>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</si>
  <si>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</si>
  <si>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</si>
  <si>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</si>
  <si>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</si>
  <si>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</si>
  <si>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</si>
  <si>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</si>
  <si>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</si>
  <si>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</si>
  <si>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</si>
  <si>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</si>
  <si>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</si>
  <si>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</si>
  <si>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</si>
  <si>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</si>
  <si>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</si>
  <si>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</si>
  <si>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</si>
  <si>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</si>
  <si>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</si>
  <si>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</si>
  <si>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</si>
  <si>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</si>
  <si>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</si>
  <si>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</si>
  <si>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</si>
  <si>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</si>
  <si>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</si>
  <si>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</si>
  <si>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</si>
  <si>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</si>
  <si>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</si>
  <si>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</si>
  <si>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</si>
  <si>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</si>
  <si>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</si>
  <si>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</si>
  <si>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</si>
  <si>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</si>
  <si>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</si>
  <si>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</si>
  <si>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</si>
  <si>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</si>
  <si>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</si>
  <si>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</si>
  <si>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</si>
  <si>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</si>
  <si>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</si>
  <si>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</si>
  <si>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</si>
  <si>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</si>
  <si>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</si>
  <si>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</si>
  <si>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</si>
  <si>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</si>
  <si>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</si>
  <si>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</si>
  <si>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</si>
  <si>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</si>
  <si>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</si>
  <si>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</si>
  <si>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</si>
  <si>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</si>
  <si>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</si>
  <si>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</si>
  <si>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</si>
  <si>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</si>
  <si>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</si>
  <si>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</si>
  <si>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</si>
  <si>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</si>
  <si>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</si>
  <si>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</si>
  <si>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</si>
  <si>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</si>
  <si>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</si>
  <si>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</si>
  <si>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</si>
  <si>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</si>
  <si>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</si>
  <si>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</si>
  <si>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</si>
  <si>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</si>
  <si>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</si>
  <si>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</si>
  <si>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</si>
  <si>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</si>
  <si>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</si>
  <si>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</si>
  <si>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</si>
  <si>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</si>
  <si>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</si>
  <si>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</si>
  <si>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</si>
  <si>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</si>
  <si>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</si>
  <si>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</si>
  <si>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</si>
  <si>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</si>
  <si>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</si>
  <si>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</si>
  <si>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</si>
  <si>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</si>
  <si>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</si>
  <si>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</si>
  <si>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</si>
  <si>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</si>
  <si>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</si>
  <si>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</si>
  <si>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</si>
  <si>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</si>
  <si>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</si>
  <si>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</si>
  <si>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</si>
  <si>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</si>
  <si>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</si>
  <si>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</si>
  <si>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</si>
  <si>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</si>
  <si>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</si>
  <si>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</si>
  <si>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</si>
  <si>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</si>
  <si>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</si>
  <si>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</si>
  <si>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</si>
  <si>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</si>
  <si>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</si>
  <si>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</si>
  <si>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</si>
  <si>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</si>
  <si>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</si>
  <si>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</si>
  <si>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</si>
  <si>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</si>
  <si>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</si>
  <si>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</si>
  <si>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</si>
  <si>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</si>
  <si>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</si>
  <si>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</si>
  <si>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</si>
  <si>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</si>
  <si>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</si>
  <si>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</si>
  <si>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</si>
  <si>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</si>
  <si>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</si>
  <si>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</si>
  <si>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</si>
  <si>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</si>
  <si>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</si>
  <si>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</si>
  <si>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</si>
  <si>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</si>
  <si>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</si>
  <si>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</si>
  <si>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</si>
  <si>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</si>
  <si>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</si>
  <si>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</si>
  <si>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</si>
  <si>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</si>
  <si>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</si>
  <si>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</si>
  <si>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</si>
  <si>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</si>
  <si>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</si>
  <si>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</si>
  <si>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</si>
  <si>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</si>
  <si>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</si>
  <si>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</si>
  <si>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</si>
  <si>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</si>
  <si>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</si>
  <si>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</si>
  <si>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</si>
  <si>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</si>
  <si>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</si>
  <si>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</si>
  <si>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</si>
  <si>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</si>
  <si>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</si>
  <si>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</si>
  <si>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</si>
  <si>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</si>
  <si>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</si>
  <si>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</si>
  <si>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</si>
  <si>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</si>
  <si>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</si>
  <si>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</si>
  <si>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</si>
  <si>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</si>
  <si>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</si>
  <si>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</si>
  <si>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</si>
  <si>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</si>
  <si>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</si>
  <si>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</si>
  <si>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</si>
  <si>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</si>
  <si>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</si>
  <si>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</si>
  <si>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</si>
  <si>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</si>
  <si>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</si>
  <si>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</si>
  <si>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</si>
  <si>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</si>
  <si>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</si>
  <si>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</si>
  <si>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</si>
  <si>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</si>
  <si>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</si>
  <si>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</si>
  <si>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</si>
  <si>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</si>
  <si>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</si>
  <si>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</si>
  <si>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</si>
  <si>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</si>
  <si>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</si>
  <si>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</si>
  <si>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</si>
  <si>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</si>
  <si>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</si>
  <si>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</si>
  <si>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</si>
  <si>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</si>
  <si>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</si>
  <si>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</si>
  <si>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</si>
  <si>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</si>
  <si>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</si>
  <si>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</si>
  <si>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</si>
  <si>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</si>
  <si>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</si>
  <si>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</si>
  <si>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</si>
  <si>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</si>
  <si>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</si>
  <si>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</si>
  <si>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</si>
  <si>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</si>
  <si>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</si>
  <si>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</si>
  <si>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</si>
  <si>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</si>
  <si>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</si>
  <si>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</si>
  <si>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</si>
  <si>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</si>
  <si>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</si>
  <si>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</si>
  <si>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</si>
  <si>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</si>
  <si>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</si>
  <si>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</si>
  <si>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</si>
  <si>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</si>
  <si>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</si>
  <si>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</si>
  <si>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</si>
  <si>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</si>
  <si>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</si>
  <si>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</si>
  <si>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</si>
  <si>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</si>
  <si>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</si>
  <si>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</si>
  <si>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</si>
  <si>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</si>
  <si>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</si>
  <si>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</si>
  <si>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</si>
  <si>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</si>
  <si>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</si>
  <si>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</si>
  <si>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</si>
  <si>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</si>
  <si>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</si>
  <si>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</si>
  <si>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</si>
  <si>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</si>
  <si>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</si>
  <si>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</si>
  <si>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</si>
  <si>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</si>
  <si>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</si>
  <si>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</si>
  <si>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</si>
  <si>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</si>
  <si>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</si>
  <si>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</si>
  <si>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</si>
  <si>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</si>
  <si>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</si>
  <si>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</si>
  <si>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</si>
  <si>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</si>
  <si>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</si>
  <si>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</si>
  <si>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</si>
  <si>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</si>
  <si>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</si>
  <si>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</si>
  <si>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</si>
  <si>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</si>
  <si>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</si>
  <si>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</si>
  <si>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</si>
  <si>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</si>
  <si>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</si>
  <si>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</si>
  <si>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</si>
  <si>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</si>
  <si>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</si>
  <si>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</si>
  <si>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</si>
  <si>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</si>
  <si>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</si>
  <si>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</si>
  <si>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</si>
  <si>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</si>
  <si>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</si>
  <si>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</si>
  <si>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</si>
  <si>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</si>
  <si>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</si>
  <si>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</si>
  <si>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</si>
  <si>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</si>
  <si>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</si>
  <si>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</si>
  <si>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</si>
  <si>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</si>
  <si>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</si>
  <si>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</si>
  <si>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</si>
  <si>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</si>
  <si>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</si>
  <si>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</si>
  <si>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</si>
  <si>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</si>
  <si>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</si>
  <si>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</si>
  <si>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</si>
  <si>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</si>
  <si>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</si>
  <si>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</si>
  <si>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</si>
  <si>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</si>
  <si>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</si>
  <si>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</si>
  <si>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</si>
  <si>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</si>
  <si>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</si>
  <si>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</si>
  <si>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</si>
  <si>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</si>
  <si>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</si>
  <si>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</si>
  <si>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</si>
  <si>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</si>
  <si>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</si>
  <si>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</si>
  <si>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</si>
  <si>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</si>
  <si>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</si>
  <si>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</si>
  <si>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</si>
  <si>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</si>
  <si>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</si>
  <si>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</si>
  <si>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</si>
  <si>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</si>
  <si>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</si>
  <si>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</si>
  <si>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</si>
  <si>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</si>
  <si>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</si>
  <si>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</si>
  <si>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</si>
  <si>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</si>
  <si>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</si>
  <si>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</si>
  <si>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</si>
  <si>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</si>
  <si>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</si>
  <si>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</si>
  <si>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</si>
  <si>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</si>
  <si>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</si>
  <si>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</si>
  <si>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</si>
  <si>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</si>
  <si>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</si>
  <si>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</si>
  <si>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</si>
  <si>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</si>
  <si>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</si>
  <si>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</si>
  <si>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</si>
  <si>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</si>
  <si>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</si>
  <si>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</si>
  <si>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</si>
  <si>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</si>
  <si>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</si>
  <si>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</si>
  <si>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</si>
  <si>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</si>
  <si>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</si>
  <si>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</si>
  <si>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</si>
  <si>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</si>
  <si>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</si>
  <si>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</si>
  <si>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</si>
  <si>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</si>
  <si>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</si>
  <si>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</si>
  <si>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</si>
  <si>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</si>
  <si>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</si>
  <si>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</si>
  <si>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</si>
  <si>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</si>
  <si>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</si>
  <si>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</si>
  <si>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</si>
  <si>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</si>
  <si>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</si>
  <si>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</si>
  <si>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</si>
  <si>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</si>
  <si>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</si>
  <si>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</si>
  <si>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</si>
  <si>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</si>
  <si>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</si>
  <si>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</si>
  <si>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</si>
  <si>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</si>
  <si>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</si>
  <si>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</si>
  <si>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</si>
  <si>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</si>
  <si>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</si>
  <si>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</si>
  <si>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</si>
  <si>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</si>
  <si>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</si>
  <si>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</si>
  <si>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</si>
  <si>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</si>
  <si>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</si>
  <si>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</si>
  <si>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</si>
  <si>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</si>
  <si>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</si>
  <si>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</si>
  <si>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</si>
  <si>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</si>
  <si>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</si>
  <si>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</si>
  <si>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</si>
  <si>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</si>
  <si>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</si>
  <si>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</si>
  <si>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</si>
  <si>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</si>
  <si>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</si>
  <si>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</si>
  <si>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</si>
  <si>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</si>
  <si>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</si>
  <si>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</si>
  <si>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</si>
  <si>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</si>
  <si>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</si>
  <si>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</si>
  <si>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</si>
  <si>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</si>
  <si>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</si>
  <si>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</si>
  <si>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</si>
  <si>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</si>
  <si>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</si>
  <si>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</si>
  <si>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</si>
  <si>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</si>
  <si>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</si>
  <si>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</si>
  <si>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</si>
  <si>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</si>
  <si>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</si>
  <si>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</si>
  <si>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</si>
  <si>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</si>
  <si>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</si>
  <si>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</si>
  <si>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</si>
  <si>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</si>
  <si>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</si>
  <si>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</si>
  <si>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</si>
  <si>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</si>
  <si>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</si>
  <si>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</si>
  <si>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</si>
  <si>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</si>
  <si>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</si>
  <si>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</si>
  <si>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</si>
  <si>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</si>
  <si>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</si>
  <si>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</si>
  <si>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</si>
  <si>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</si>
  <si>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</si>
  <si>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</si>
  <si>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</si>
  <si>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</si>
  <si>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</si>
  <si>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</si>
  <si>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</si>
  <si>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</si>
  <si>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</si>
  <si>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</si>
  <si>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</si>
  <si>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</si>
  <si>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</si>
  <si>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</si>
  <si>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</si>
  <si>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</si>
  <si>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</si>
  <si>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</si>
  <si>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</si>
  <si>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</si>
  <si>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</si>
  <si>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</si>
  <si>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</si>
  <si>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</si>
  <si>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</si>
  <si>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</si>
  <si>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</si>
  <si>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</si>
  <si>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</si>
  <si>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</si>
  <si>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</si>
  <si>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</si>
  <si>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</si>
  <si>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</si>
  <si>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</si>
  <si>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</si>
  <si>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</si>
  <si>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</si>
  <si>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</si>
  <si>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</si>
  <si>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</si>
  <si>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</si>
  <si>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</si>
  <si>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</si>
  <si>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</si>
  <si>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</si>
  <si>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</si>
  <si>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</si>
  <si>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</si>
  <si>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</si>
  <si>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</si>
  <si>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</si>
  <si>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</si>
  <si>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</si>
  <si>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</si>
  <si>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</si>
  <si>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</si>
  <si>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</si>
  <si>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</si>
  <si>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</si>
  <si>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</si>
  <si>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</si>
  <si>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</si>
  <si>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</si>
  <si>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</si>
  <si>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</si>
  <si>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</si>
  <si>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</si>
  <si>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</si>
  <si>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</si>
  <si>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</si>
  <si>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</si>
  <si>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</si>
  <si>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</si>
  <si>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</si>
  <si>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</si>
  <si>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</si>
  <si>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</si>
  <si>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</si>
  <si>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</si>
  <si>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</si>
  <si>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</si>
  <si>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</si>
  <si>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</si>
  <si>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</si>
  <si>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</si>
  <si>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</si>
  <si>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</si>
  <si>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</si>
  <si>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</si>
  <si>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</si>
  <si>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</si>
  <si>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</si>
  <si>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</si>
  <si>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</si>
  <si>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</si>
  <si>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</si>
  <si>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</si>
  <si>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</si>
  <si>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</si>
  <si>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</si>
  <si>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</si>
  <si>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</si>
  <si>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</si>
  <si>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</si>
  <si>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</si>
  <si>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</si>
  <si>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</si>
  <si>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</si>
  <si>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</si>
  <si>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</si>
  <si>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</si>
  <si>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</si>
  <si>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</si>
  <si>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</si>
  <si>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</si>
  <si>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</si>
  <si>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</si>
  <si>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</si>
  <si>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</si>
  <si>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</si>
  <si>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</si>
  <si>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</si>
  <si>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</si>
  <si>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</si>
  <si>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</si>
  <si>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</si>
  <si>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</si>
  <si>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</si>
  <si>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</si>
  <si>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</si>
  <si>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</si>
  <si>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</si>
  <si>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</si>
  <si>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</si>
  <si>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</si>
  <si>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</si>
  <si>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</si>
  <si>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</si>
  <si>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</si>
  <si>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</si>
  <si>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</si>
  <si>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</si>
  <si>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</si>
  <si>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</si>
  <si>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</si>
  <si>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</si>
  <si>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</si>
  <si>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</si>
  <si>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</si>
  <si>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</si>
  <si>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</si>
  <si>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</si>
  <si>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</si>
  <si>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</si>
  <si>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</si>
  <si>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</si>
  <si>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</si>
  <si>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</si>
  <si>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</si>
  <si>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</si>
  <si>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</si>
  <si>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</si>
  <si>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</si>
  <si>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</si>
  <si>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</si>
  <si>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</si>
  <si>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</si>
  <si>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</si>
  <si>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</si>
  <si>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</si>
  <si>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</si>
  <si>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</si>
  <si>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</si>
  <si>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</si>
  <si>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</si>
  <si>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</si>
  <si>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</si>
  <si>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</si>
  <si>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</si>
  <si>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</si>
  <si>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</si>
  <si>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</si>
  <si>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</si>
  <si>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</si>
  <si>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</si>
  <si>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</si>
  <si>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</si>
  <si>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</si>
  <si>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</si>
  <si>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</si>
  <si>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</si>
  <si>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</si>
  <si>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</si>
  <si>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</si>
  <si>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</si>
  <si>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</si>
  <si>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</si>
  <si>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</si>
  <si>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</si>
  <si>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</si>
  <si>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</si>
  <si>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</si>
  <si>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</si>
  <si>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</si>
  <si>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</si>
  <si>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</si>
  <si>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</si>
  <si>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</si>
  <si>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</si>
  <si>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</si>
  <si>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</si>
  <si>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</si>
  <si>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</si>
  <si>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</si>
  <si>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</si>
  <si>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</si>
  <si>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</si>
  <si>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</si>
  <si>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</si>
  <si>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</si>
  <si>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</si>
  <si>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</si>
  <si>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</si>
  <si>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</si>
  <si>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</si>
  <si>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</si>
  <si>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</si>
  <si>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</si>
  <si>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</si>
  <si>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</si>
  <si>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</si>
  <si>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</si>
  <si>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</si>
  <si>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</si>
  <si>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</si>
  <si>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</si>
  <si>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</si>
  <si>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</si>
  <si>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</si>
  <si>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</si>
  <si>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</si>
  <si>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</si>
  <si>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</si>
  <si>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</si>
  <si>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</si>
  <si>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</si>
  <si>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</si>
  <si>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</si>
  <si>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</si>
  <si>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</si>
  <si>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</si>
  <si>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</si>
  <si>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</si>
  <si>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</si>
  <si>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</si>
  <si>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</si>
  <si>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</si>
  <si>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</si>
  <si>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</si>
  <si>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</si>
  <si>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</si>
  <si>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</si>
  <si>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</si>
  <si>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</si>
  <si>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</si>
  <si>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</si>
  <si>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</si>
  <si>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</si>
  <si>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</si>
  <si>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</si>
  <si>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</si>
  <si>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</si>
  <si>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</si>
  <si>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</si>
  <si>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</si>
  <si>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</si>
  <si>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</si>
  <si>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</si>
  <si>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</si>
  <si>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</si>
  <si>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</si>
  <si>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</si>
  <si>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</si>
  <si>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</si>
  <si>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</si>
  <si>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</si>
  <si>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</si>
  <si>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</si>
  <si>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</si>
  <si>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</si>
  <si>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</si>
  <si>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</si>
  <si>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</si>
  <si>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</si>
  <si>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</si>
  <si>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</si>
  <si>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</si>
  <si>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</si>
  <si>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</si>
  <si>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</si>
  <si>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</si>
  <si>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</si>
  <si>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</si>
  <si>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</si>
  <si>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</si>
  <si>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</si>
  <si>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</si>
  <si>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</si>
  <si>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</si>
  <si>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</si>
  <si>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</si>
  <si>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</si>
  <si>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</si>
  <si>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</si>
  <si>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</si>
  <si>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</si>
  <si>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</si>
  <si>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</si>
  <si>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</si>
  <si>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</si>
  <si>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</si>
  <si>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</si>
  <si>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</si>
  <si>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</si>
  <si>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</si>
  <si>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</si>
  <si>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</si>
  <si>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</si>
  <si>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</si>
  <si>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</si>
  <si>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</si>
  <si>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</si>
  <si>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</si>
  <si>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</si>
  <si>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</si>
  <si>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</si>
  <si>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</si>
  <si>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</si>
  <si>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</si>
  <si>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</si>
  <si>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</si>
  <si>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</si>
  <si>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</si>
  <si>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</si>
  <si>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</si>
  <si>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</si>
  <si>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</si>
  <si>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</si>
  <si>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</si>
  <si>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</si>
  <si>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</si>
  <si>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</si>
  <si>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</si>
  <si>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</si>
  <si>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</si>
  <si>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</si>
  <si>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</si>
  <si>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</si>
  <si>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</si>
  <si>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</si>
  <si>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</si>
  <si>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</si>
  <si>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</si>
  <si>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</si>
  <si>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</si>
  <si>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</si>
  <si>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</si>
  <si>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</si>
  <si>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</si>
  <si>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</si>
  <si>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</si>
  <si>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</si>
  <si>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</si>
  <si>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</si>
  <si>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</si>
  <si>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</si>
  <si>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</si>
  <si>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</si>
  <si>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</si>
  <si>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</si>
  <si>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</si>
  <si>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</si>
  <si>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</si>
  <si>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</si>
  <si>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</si>
  <si>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</si>
  <si>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</si>
  <si>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</si>
  <si>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</si>
  <si>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</si>
  <si>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</si>
  <si>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</si>
  <si>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</si>
  <si>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</si>
  <si>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</si>
  <si>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</si>
  <si>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</si>
  <si>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</si>
  <si>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</si>
  <si>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</si>
  <si>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</si>
  <si>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</si>
  <si>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</si>
  <si>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</si>
  <si>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</si>
  <si>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</si>
  <si>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</si>
  <si>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</si>
  <si>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</si>
  <si>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</si>
  <si>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</si>
  <si>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</si>
  <si>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</si>
  <si>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</si>
  <si>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</si>
  <si>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</si>
  <si>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</si>
  <si>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</si>
  <si>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</si>
  <si>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</si>
  <si>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</si>
  <si>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</si>
  <si>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</si>
  <si>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</si>
  <si>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</si>
  <si>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</si>
  <si>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</si>
  <si>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</si>
  <si>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</si>
  <si>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</si>
  <si>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</si>
  <si>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</si>
  <si>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</si>
  <si>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</si>
  <si>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</si>
  <si>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</si>
  <si>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</si>
  <si>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</si>
  <si>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</si>
  <si>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</si>
  <si>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</si>
  <si>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</si>
  <si>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</si>
  <si>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</si>
  <si>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</si>
  <si>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</si>
  <si>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</si>
  <si>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</si>
  <si>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</si>
  <si>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</si>
  <si>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</si>
  <si>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</si>
  <si>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</si>
  <si>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</si>
  <si>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</si>
  <si>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</si>
  <si>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</si>
  <si>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</si>
  <si>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</si>
  <si>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</si>
  <si>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</si>
  <si>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</si>
  <si>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</si>
  <si>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</si>
  <si>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</si>
  <si>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</si>
  <si>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</si>
  <si>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</si>
  <si>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</si>
  <si>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</si>
  <si>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</si>
  <si>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</si>
  <si>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</si>
  <si>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</si>
  <si>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</si>
  <si>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</si>
  <si>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</si>
  <si>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</si>
  <si>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</si>
  <si>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</si>
  <si>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</si>
  <si>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</si>
  <si>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</si>
  <si>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</si>
  <si>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</si>
  <si>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</si>
  <si>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</si>
  <si>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</si>
  <si>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</si>
  <si>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</si>
  <si>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</si>
  <si>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</si>
  <si>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</si>
  <si>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</si>
  <si>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</si>
  <si>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</si>
  <si>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</si>
  <si>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</si>
  <si>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</si>
  <si>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</si>
  <si>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</si>
  <si>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</si>
  <si>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</si>
  <si>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</si>
  <si>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</si>
  <si>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</si>
  <si>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</si>
  <si>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</si>
  <si>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</si>
  <si>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</si>
  <si>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</si>
  <si>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</si>
  <si>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</si>
  <si>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</si>
  <si>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</si>
  <si>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</si>
  <si>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</si>
  <si>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</si>
  <si>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</si>
  <si>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</si>
  <si>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</si>
  <si>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</si>
  <si>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</si>
  <si>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</si>
  <si>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</si>
  <si>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</si>
  <si>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</si>
  <si>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</si>
  <si>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</si>
  <si>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</si>
  <si>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</si>
  <si>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</si>
  <si>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</si>
  <si>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</si>
  <si>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</si>
  <si>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</si>
  <si>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</si>
  <si>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</si>
  <si>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</si>
  <si>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</si>
  <si>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</si>
  <si>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</si>
  <si>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</si>
  <si>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</si>
  <si>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</si>
  <si>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</si>
  <si>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</si>
  <si>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</si>
  <si>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</si>
  <si>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</si>
  <si>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</si>
  <si>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</si>
  <si>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</si>
  <si>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</si>
  <si>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</si>
  <si>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</si>
  <si>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</si>
  <si>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</si>
  <si>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</si>
  <si>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</si>
  <si>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</si>
  <si>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</si>
  <si>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</si>
  <si>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</si>
  <si>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</si>
  <si>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</si>
  <si>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</si>
  <si>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</si>
  <si>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</si>
  <si>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</si>
  <si>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</si>
  <si>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</si>
  <si>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</si>
  <si>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</si>
  <si>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</si>
  <si>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</si>
  <si>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</si>
  <si>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</si>
  <si>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</si>
  <si>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</si>
  <si>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</si>
  <si>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</si>
  <si>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</si>
  <si>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</si>
  <si>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</si>
  <si>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</si>
  <si>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</si>
  <si>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</si>
  <si>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</si>
  <si>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</si>
  <si>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</si>
  <si>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</si>
  <si>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</si>
  <si>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</si>
  <si>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</si>
  <si>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</si>
  <si>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</si>
  <si>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</si>
  <si>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</si>
  <si>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</si>
  <si>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</si>
  <si>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</si>
  <si>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</si>
  <si>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</si>
  <si>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</si>
  <si>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</si>
  <si>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</si>
  <si>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</si>
  <si>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</si>
  <si>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</si>
  <si>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</si>
  <si>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</si>
  <si>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</si>
  <si>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</si>
  <si>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</si>
  <si>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</si>
  <si>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</si>
  <si>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</si>
  <si>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</si>
  <si>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</si>
  <si>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</si>
  <si>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</si>
  <si>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</si>
  <si>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</si>
  <si>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</si>
  <si>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</si>
  <si>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</si>
  <si>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</si>
  <si>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</si>
  <si>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</si>
  <si>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</si>
  <si>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</si>
  <si>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</si>
  <si>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</si>
  <si>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</si>
  <si>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</si>
  <si>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</si>
  <si>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</si>
  <si>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</si>
  <si>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</si>
  <si>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</si>
  <si>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</si>
  <si>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</si>
  <si>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</si>
  <si>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</si>
  <si>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</si>
  <si>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</si>
  <si>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</si>
  <si>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</si>
  <si>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</si>
  <si>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</si>
  <si>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</si>
  <si>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</si>
  <si>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</si>
  <si>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</si>
  <si>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</si>
  <si>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</si>
  <si>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</si>
  <si>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</si>
  <si>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</si>
  <si>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</si>
  <si>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</si>
  <si>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</si>
  <si>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</si>
  <si>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</si>
  <si>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</si>
  <si>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</si>
  <si>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</si>
  <si>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</si>
  <si>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</si>
  <si>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</si>
  <si>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</si>
  <si>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</si>
  <si>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</si>
  <si>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</si>
  <si>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</si>
  <si>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</si>
  <si>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</si>
  <si>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</si>
  <si>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</si>
  <si>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</si>
  <si>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</si>
  <si>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</si>
  <si>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</si>
  <si>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</si>
  <si>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</si>
  <si>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</si>
  <si>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</si>
  <si>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</si>
  <si>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</si>
  <si>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</si>
  <si>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</si>
  <si>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</si>
  <si>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</si>
  <si>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</si>
  <si>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</si>
  <si>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</si>
  <si>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</si>
  <si>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</si>
  <si>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</si>
  <si>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</si>
  <si>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</si>
  <si>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</si>
  <si>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</si>
  <si>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</si>
  <si>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</si>
  <si>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</si>
  <si>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</si>
  <si>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</si>
  <si>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</si>
  <si>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</si>
  <si>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</si>
  <si>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</si>
  <si>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</si>
  <si>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</si>
  <si>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</si>
  <si>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</si>
  <si>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</si>
  <si>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</si>
  <si>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</si>
  <si>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</si>
  <si>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</si>
  <si>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</si>
  <si>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</si>
  <si>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</si>
  <si>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</si>
  <si>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</si>
  <si>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</si>
  <si>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</si>
  <si>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</si>
  <si>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</si>
  <si>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</si>
  <si>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</si>
  <si>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</si>
  <si>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</si>
  <si>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</si>
  <si>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</si>
  <si>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</si>
  <si>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</si>
  <si>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</si>
  <si>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</si>
  <si>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</si>
  <si>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</si>
  <si>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</si>
  <si>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</si>
  <si>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</si>
  <si>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</si>
  <si>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</si>
  <si>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</si>
  <si>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</si>
  <si>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</si>
  <si>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</si>
  <si>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</si>
  <si>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</si>
  <si>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</si>
  <si>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</si>
  <si>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</si>
  <si>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</si>
  <si>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</si>
  <si>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</si>
  <si>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</si>
  <si>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</si>
  <si>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</si>
  <si>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</si>
  <si>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</si>
  <si>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</si>
  <si>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</si>
  <si>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</si>
  <si>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</si>
  <si>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</si>
  <si>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</si>
  <si>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</si>
  <si>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</si>
  <si>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</si>
  <si>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</si>
  <si>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</si>
  <si>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</si>
  <si>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</si>
  <si>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</si>
  <si>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</si>
  <si>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</si>
  <si>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</si>
  <si>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</si>
  <si>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</si>
  <si>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</si>
  <si>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</si>
  <si>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</si>
  <si>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</si>
  <si>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</si>
  <si>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</si>
  <si>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</si>
  <si>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</si>
  <si>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</si>
  <si>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</si>
  <si>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</si>
  <si>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</si>
  <si>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</si>
  <si>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</si>
  <si>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</si>
  <si>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</si>
  <si>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</si>
  <si>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</si>
  <si>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</si>
  <si>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</si>
  <si>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</si>
  <si>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</si>
  <si>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</si>
  <si>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</si>
  <si>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</si>
  <si>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</si>
  <si>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</si>
  <si>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</si>
  <si>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</si>
  <si>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</si>
  <si>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</si>
  <si>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</si>
  <si>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</si>
  <si>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</si>
  <si>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</si>
  <si>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</si>
  <si>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</si>
  <si>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</si>
  <si>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</si>
  <si>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</si>
  <si>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</si>
  <si>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</si>
  <si>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</si>
  <si>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</si>
  <si>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</si>
  <si>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</si>
  <si>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</si>
  <si>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</si>
  <si>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</si>
  <si>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</si>
  <si>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</si>
  <si>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</si>
  <si>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</si>
  <si>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</si>
  <si>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</si>
  <si>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</si>
  <si>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</si>
  <si>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</si>
  <si>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</si>
  <si>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</si>
  <si>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</si>
  <si>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</si>
  <si>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</si>
  <si>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</si>
  <si>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</si>
  <si>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</si>
  <si>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</si>
  <si>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</si>
  <si>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</si>
  <si>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</si>
  <si>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</si>
  <si>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</si>
  <si>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</si>
  <si>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</si>
  <si>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</si>
  <si>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</si>
  <si>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</si>
  <si>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</si>
  <si>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</si>
  <si>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</si>
  <si>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</si>
  <si>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</si>
  <si>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</si>
  <si>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</si>
  <si>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</si>
  <si>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</si>
  <si>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</si>
  <si>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</si>
  <si>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</si>
  <si>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</si>
  <si>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</si>
  <si>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</si>
  <si>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</si>
  <si>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</si>
  <si>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</si>
  <si>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</si>
  <si>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</si>
  <si>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</si>
  <si>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</si>
  <si>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</si>
  <si>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</si>
  <si>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</si>
  <si>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</si>
  <si>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</si>
  <si>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</si>
  <si>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</si>
  <si>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</si>
  <si>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</si>
  <si>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</si>
  <si>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</si>
  <si>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</si>
  <si>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</si>
  <si>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</si>
  <si>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</si>
  <si>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</si>
  <si>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</si>
  <si>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</si>
  <si>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</si>
  <si>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</si>
  <si>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</si>
  <si>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</si>
  <si>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</si>
  <si>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</si>
  <si>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</si>
  <si>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</si>
  <si>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</si>
  <si>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</si>
  <si>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</si>
  <si>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</si>
  <si>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</si>
  <si>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</si>
  <si>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</si>
  <si>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</si>
  <si>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</si>
  <si>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</si>
  <si>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</si>
  <si>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</si>
  <si>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</si>
  <si>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</si>
  <si>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</si>
  <si>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</si>
  <si>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</si>
  <si>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</si>
  <si>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</si>
  <si>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</si>
  <si>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</si>
  <si>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</si>
  <si>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</si>
  <si>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</si>
  <si>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</si>
  <si>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</si>
  <si>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</si>
  <si>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</si>
  <si>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</si>
  <si>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</si>
  <si>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</si>
  <si>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</si>
  <si>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</si>
  <si>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</si>
  <si>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</si>
  <si>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</si>
  <si>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</si>
  <si>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</si>
  <si>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</si>
  <si>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</si>
  <si>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</si>
  <si>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</si>
  <si>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</si>
  <si>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</si>
  <si>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</si>
  <si>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</si>
  <si>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</si>
  <si>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</si>
  <si>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</si>
  <si>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</si>
  <si>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</si>
  <si>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</si>
  <si>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</si>
  <si>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</si>
  <si>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</si>
  <si>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</si>
  <si>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</si>
  <si>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</si>
  <si>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</si>
  <si>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</si>
  <si>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</si>
  <si>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</si>
  <si>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</si>
  <si>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</si>
  <si>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</si>
  <si>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</si>
  <si>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</si>
  <si>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</si>
  <si>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</si>
  <si>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</si>
  <si>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</si>
  <si>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</si>
  <si>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</si>
  <si>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</si>
  <si>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</si>
  <si>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</si>
  <si>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</si>
  <si>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</si>
  <si>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</si>
  <si>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</si>
  <si>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</si>
  <si>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</si>
  <si>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</si>
  <si>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</si>
  <si>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</si>
  <si>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</si>
  <si>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</si>
  <si>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</si>
  <si>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</si>
  <si>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</si>
  <si>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</si>
  <si>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</si>
  <si>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</si>
  <si>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</si>
  <si>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</si>
  <si>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</si>
  <si>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</si>
  <si>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</si>
  <si>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</si>
  <si>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</si>
  <si>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</si>
  <si>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</si>
  <si>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</si>
  <si>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</si>
  <si>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</si>
  <si>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</si>
  <si>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</si>
  <si>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</si>
  <si>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</si>
  <si>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</si>
  <si>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</si>
  <si>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</si>
  <si>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</si>
  <si>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</si>
  <si>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</si>
  <si>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</si>
  <si>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</si>
  <si>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</si>
  <si>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</si>
  <si>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</si>
  <si>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</si>
  <si>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</si>
  <si>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</si>
  <si>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</si>
  <si>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</si>
  <si>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</si>
  <si>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</si>
  <si>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</si>
  <si>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</si>
  <si>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</si>
  <si>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</si>
  <si>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</si>
  <si>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</si>
  <si>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</si>
  <si>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</si>
  <si>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</si>
  <si>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</si>
  <si>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</si>
  <si>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</si>
  <si>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</si>
  <si>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</si>
  <si>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</si>
  <si>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</si>
  <si>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</si>
  <si>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</si>
  <si>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</si>
  <si>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</si>
  <si>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</si>
  <si>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</si>
  <si>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</si>
  <si>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</si>
  <si>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</si>
  <si>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</si>
  <si>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</si>
  <si>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</si>
  <si>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</si>
  <si>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</si>
  <si>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</si>
  <si>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</si>
  <si>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</si>
  <si>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</si>
  <si>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</si>
  <si>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</si>
  <si>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</si>
  <si>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</si>
  <si>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</si>
  <si>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</si>
  <si>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</si>
  <si>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</si>
  <si>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</si>
  <si>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</si>
  <si>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</si>
  <si>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</si>
  <si>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</si>
  <si>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</si>
  <si>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</si>
  <si>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</si>
  <si>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</si>
  <si>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</si>
  <si>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</si>
  <si>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</si>
  <si>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</si>
  <si>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</si>
  <si>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</si>
  <si>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</si>
  <si>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</si>
  <si>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</si>
  <si>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</si>
  <si>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</si>
  <si>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</si>
  <si>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</si>
  <si>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</si>
  <si>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</si>
  <si>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</si>
  <si>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</si>
  <si>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</si>
  <si>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</si>
  <si>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</si>
  <si>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</si>
  <si>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</si>
  <si>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</si>
  <si>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</si>
  <si>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</si>
  <si>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</si>
  <si>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</si>
  <si>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</si>
  <si>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</si>
  <si>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</si>
  <si>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</si>
  <si>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</si>
  <si>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</si>
  <si>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</si>
  <si>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</si>
  <si>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</si>
  <si>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</si>
  <si>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</si>
  <si>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</si>
  <si>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</si>
  <si>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</si>
  <si>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</si>
  <si>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</si>
  <si>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</si>
  <si>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</si>
  <si>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</si>
  <si>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</si>
  <si>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</si>
  <si>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</si>
  <si>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</si>
  <si>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</si>
  <si>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</si>
  <si>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</si>
  <si>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</si>
  <si>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</si>
  <si>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</si>
  <si>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</si>
  <si>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</si>
  <si>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</si>
  <si>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</si>
  <si>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</si>
  <si>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</si>
  <si>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</si>
  <si>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</si>
  <si>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</si>
  <si>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</si>
  <si>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</si>
  <si>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</si>
  <si>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</si>
  <si>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</si>
  <si>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</si>
  <si>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</si>
  <si>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</si>
  <si>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</si>
  <si>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</si>
  <si>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</si>
  <si>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</si>
  <si>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</si>
  <si>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</si>
  <si>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</si>
  <si>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</si>
  <si>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</si>
  <si>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</si>
  <si>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</si>
  <si>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</si>
  <si>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</si>
  <si>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</si>
  <si>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</si>
  <si>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</si>
  <si>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</si>
  <si>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</si>
  <si>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</si>
  <si>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</si>
  <si>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</si>
  <si>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</si>
  <si>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</si>
  <si>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</si>
  <si>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</si>
  <si>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</si>
  <si>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</si>
  <si>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</si>
  <si>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</si>
  <si>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</si>
  <si>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</si>
  <si>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</si>
  <si>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</si>
  <si>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</si>
  <si>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</si>
  <si>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</si>
  <si>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</si>
  <si>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</si>
  <si>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</si>
  <si>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</si>
  <si>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</si>
  <si>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</si>
  <si>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</si>
  <si>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</si>
  <si>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</si>
  <si>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</si>
  <si>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</si>
  <si>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</si>
  <si>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</si>
  <si>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</si>
  <si>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</si>
  <si>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</si>
  <si>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</si>
  <si>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</si>
  <si>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</si>
  <si>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</si>
  <si>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</si>
  <si>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</si>
  <si>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</si>
  <si>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</si>
  <si>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</si>
  <si>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</si>
  <si>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</si>
  <si>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</si>
  <si>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</si>
  <si>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</si>
  <si>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</si>
  <si>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</si>
  <si>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</si>
  <si>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</si>
  <si>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</si>
  <si>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</si>
  <si>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</si>
  <si>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</si>
  <si>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</si>
  <si>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</si>
  <si>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</si>
  <si>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</si>
  <si>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</si>
  <si>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</si>
  <si>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</si>
  <si>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</si>
  <si>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</si>
  <si>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</si>
  <si>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</si>
  <si>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</si>
  <si>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</si>
  <si>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</si>
  <si>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</si>
  <si>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</si>
  <si>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</si>
  <si>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</si>
  <si>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</si>
  <si>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</si>
  <si>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</si>
  <si>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</si>
  <si>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</si>
  <si>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</si>
  <si>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</si>
  <si>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</si>
  <si>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</si>
  <si>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</si>
  <si>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</si>
  <si>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</si>
  <si>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</si>
  <si>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</si>
  <si>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</si>
  <si>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</si>
  <si>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</si>
  <si>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</si>
  <si>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</si>
  <si>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</si>
  <si>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</si>
  <si>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</si>
  <si>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</si>
  <si>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</si>
  <si>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</si>
  <si>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</si>
  <si>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</si>
  <si>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</si>
  <si>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</si>
  <si>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</si>
  <si>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</si>
  <si>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</si>
  <si>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</si>
  <si>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</si>
  <si>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</si>
  <si>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</si>
  <si>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</si>
  <si>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</si>
  <si>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</si>
  <si>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</si>
  <si>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</si>
  <si>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</si>
  <si>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</si>
  <si>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</si>
  <si>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</si>
  <si>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</si>
  <si>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</si>
  <si>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</si>
  <si>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</si>
  <si>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</si>
  <si>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</si>
  <si>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</si>
  <si>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</si>
  <si>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</si>
  <si>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</si>
  <si>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</si>
  <si>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</si>
  <si>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</si>
  <si>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</si>
  <si>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</si>
  <si>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</si>
  <si>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</si>
  <si>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</si>
  <si>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</si>
  <si>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</si>
  <si>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</si>
  <si>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</si>
  <si>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</si>
  <si>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</si>
  <si>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</si>
  <si>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</si>
  <si>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</si>
  <si>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</si>
  <si>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</si>
  <si>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</si>
  <si>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</si>
  <si>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</si>
  <si>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</si>
  <si>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</si>
  <si>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</si>
  <si>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</si>
  <si>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</si>
  <si>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</si>
  <si>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</si>
  <si>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</si>
  <si>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</si>
  <si>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</si>
  <si>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</si>
  <si>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</si>
  <si>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</si>
  <si>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</si>
  <si>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</si>
  <si>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</si>
  <si>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</si>
  <si>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</si>
  <si>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</si>
  <si>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</si>
  <si>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</si>
  <si>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</si>
  <si>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</si>
  <si>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</si>
  <si>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</si>
  <si>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</si>
  <si>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</si>
  <si>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</si>
  <si>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</si>
  <si>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</si>
  <si>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</si>
  <si>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</si>
  <si>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</si>
  <si>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</si>
  <si>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</si>
  <si>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</si>
  <si>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</si>
  <si>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</si>
  <si>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</si>
  <si>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</si>
  <si>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</si>
  <si>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</si>
  <si>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</si>
  <si>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</si>
  <si>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</si>
  <si>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</si>
  <si>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</si>
  <si>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</si>
  <si>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</si>
  <si>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</si>
  <si>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</si>
  <si>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</si>
  <si>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</si>
  <si>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</si>
  <si>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</si>
  <si>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</si>
  <si>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</si>
  <si>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</si>
  <si>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</si>
  <si>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</si>
  <si>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</si>
  <si>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</si>
  <si>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</si>
  <si>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</si>
  <si>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</si>
  <si>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</si>
  <si>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</si>
  <si>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</si>
  <si>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</si>
  <si>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</si>
  <si>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</si>
  <si>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</si>
  <si>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</si>
  <si>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</si>
  <si>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</si>
  <si>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</si>
  <si>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</si>
  <si>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</si>
  <si>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</si>
  <si>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</si>
  <si>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</si>
  <si>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</si>
  <si>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</si>
  <si>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</si>
  <si>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</si>
  <si>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</si>
  <si>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</si>
  <si>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</si>
  <si>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</si>
  <si>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</si>
  <si>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</si>
  <si>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</si>
  <si>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</si>
  <si>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</si>
  <si>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</si>
  <si>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</si>
  <si>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</si>
  <si>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</si>
  <si>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</si>
  <si>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</si>
  <si>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</si>
  <si>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</si>
  <si>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</si>
  <si>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</si>
  <si>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</si>
  <si>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</si>
  <si>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</si>
  <si>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</si>
  <si>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</si>
  <si>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</si>
  <si>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</si>
  <si>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</si>
  <si>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</si>
  <si>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</si>
  <si>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</si>
  <si>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</si>
  <si>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</si>
  <si>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</si>
  <si>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</si>
  <si>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</si>
  <si>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</si>
  <si>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</si>
  <si>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</si>
  <si>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</si>
  <si>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</si>
  <si>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</si>
  <si>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</si>
  <si>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</si>
  <si>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</si>
  <si>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</si>
  <si>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</si>
  <si>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</si>
  <si>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</si>
  <si>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</si>
  <si>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</si>
  <si>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</si>
  <si>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</si>
  <si>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</si>
  <si>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</si>
  <si>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</si>
  <si>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</si>
  <si>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</si>
  <si>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</si>
  <si>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</si>
  <si>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</si>
  <si>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</si>
  <si>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</si>
  <si>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</si>
  <si>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</si>
  <si>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</si>
  <si>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</si>
  <si>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</si>
  <si>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</si>
  <si>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</si>
  <si>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</si>
  <si>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</si>
  <si>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</si>
  <si>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</si>
  <si>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</si>
  <si>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</si>
  <si>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</si>
  <si>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</si>
  <si>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</si>
  <si>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</si>
  <si>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</si>
  <si>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</si>
  <si>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</si>
  <si>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</si>
  <si>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</si>
  <si>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</si>
  <si>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</si>
  <si>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</si>
  <si>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</si>
  <si>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</si>
  <si>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</si>
  <si>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</si>
  <si>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</si>
  <si>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</si>
  <si>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</si>
  <si>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</si>
  <si>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</si>
  <si>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</si>
  <si>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</si>
  <si>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</si>
  <si>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</si>
  <si>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</si>
  <si>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</si>
  <si>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</si>
  <si>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</si>
  <si>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</si>
  <si>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</si>
  <si>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</si>
  <si>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</si>
  <si>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</si>
  <si>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</si>
  <si>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</si>
  <si>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</si>
  <si>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</si>
  <si>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</si>
  <si>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</si>
  <si>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</si>
  <si>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</si>
  <si>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</si>
  <si>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</si>
  <si>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</si>
  <si>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</si>
  <si>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</si>
  <si>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</si>
  <si>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</si>
  <si>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</si>
  <si>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</si>
  <si>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</si>
  <si>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</si>
  <si>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</si>
  <si>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</si>
  <si>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</si>
  <si>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</si>
  <si>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</si>
  <si>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</si>
  <si>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</si>
  <si>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</si>
  <si>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</si>
  <si>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</si>
  <si>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</si>
  <si>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</si>
  <si>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</si>
  <si>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</si>
  <si>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</si>
  <si>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</si>
  <si>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</si>
  <si>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</si>
  <si>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</si>
  <si>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</si>
  <si>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</si>
  <si>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</si>
  <si>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</si>
  <si>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</si>
  <si>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</si>
  <si>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</si>
  <si>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</si>
  <si>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</si>
  <si>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</si>
  <si>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</si>
  <si>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</si>
  <si>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</si>
  <si>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</si>
  <si>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</si>
  <si>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</si>
  <si>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</si>
  <si>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</si>
  <si>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</si>
  <si>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</si>
  <si>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</si>
  <si>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</si>
  <si>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</si>
  <si>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</si>
  <si>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</si>
  <si>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</si>
  <si>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</si>
  <si>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</si>
  <si>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</si>
  <si>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</si>
  <si>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</si>
  <si>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</si>
  <si>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</si>
  <si>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</si>
  <si>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</si>
  <si>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</si>
  <si>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</si>
  <si>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</si>
  <si>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</si>
  <si>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</si>
  <si>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</si>
  <si>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</si>
  <si>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</si>
  <si>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</si>
  <si>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</si>
  <si>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</si>
  <si>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</si>
  <si>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</si>
  <si>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</si>
  <si>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</si>
  <si>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</si>
  <si>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</si>
  <si>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</si>
  <si>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</si>
  <si>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</si>
  <si>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</si>
  <si>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</si>
  <si>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</si>
  <si>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</si>
  <si>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</si>
  <si>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</si>
  <si>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</si>
  <si>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</si>
  <si>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</si>
  <si>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</si>
  <si>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</si>
  <si>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</si>
  <si>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</si>
  <si>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</si>
  <si>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</si>
  <si>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</si>
  <si>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</si>
  <si>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</si>
  <si>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</si>
  <si>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</si>
  <si>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</si>
  <si>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</si>
  <si>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</si>
  <si>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</si>
  <si>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</si>
  <si>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</si>
  <si>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</si>
  <si>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</si>
  <si>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</si>
  <si>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</si>
  <si>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</si>
  <si>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</si>
  <si>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</si>
  <si>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</si>
  <si>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</si>
  <si>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</si>
  <si>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</si>
  <si>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</si>
  <si>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</si>
  <si>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</si>
  <si>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</si>
  <si>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</si>
  <si>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</si>
  <si>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</si>
  <si>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</si>
  <si>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</si>
  <si>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</si>
  <si>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</si>
  <si>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</si>
  <si>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</si>
  <si>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</si>
  <si>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</si>
  <si>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</si>
  <si>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</si>
  <si>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</si>
  <si>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</si>
  <si>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</si>
  <si>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</si>
  <si>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</si>
  <si>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</si>
  <si>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</si>
  <si>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</si>
  <si>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</si>
  <si>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</si>
  <si>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</si>
  <si>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</si>
  <si>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</si>
  <si>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</si>
  <si>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</si>
  <si>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</si>
  <si>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</si>
  <si>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</si>
  <si>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</si>
  <si>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</si>
  <si>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</si>
  <si>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</si>
  <si>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</si>
  <si>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</si>
  <si>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</si>
  <si>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</si>
  <si>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</si>
  <si>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</si>
  <si>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</si>
  <si>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</si>
  <si>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</si>
  <si>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</si>
  <si>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</si>
  <si>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</si>
  <si>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</si>
  <si>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</si>
  <si>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</si>
  <si>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</si>
  <si>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</si>
  <si>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</si>
  <si>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</si>
  <si>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</si>
  <si>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</si>
  <si>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</si>
  <si>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</si>
  <si>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</si>
  <si>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</si>
  <si>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</si>
  <si>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</si>
  <si>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</si>
  <si>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</si>
  <si>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</si>
  <si>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</si>
  <si>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</si>
  <si>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</si>
  <si>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</si>
  <si>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</si>
  <si>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</si>
  <si>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</si>
  <si>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</si>
  <si>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</si>
  <si>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</si>
  <si>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</si>
  <si>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</si>
  <si>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</si>
  <si>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</si>
  <si>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</si>
  <si>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</si>
  <si>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</si>
  <si>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</si>
  <si>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</si>
  <si>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</si>
  <si>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</si>
  <si>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</si>
  <si>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</si>
  <si>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</si>
  <si>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</si>
  <si>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</si>
  <si>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</si>
  <si>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</si>
  <si>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</si>
  <si>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</si>
  <si>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</si>
  <si>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</si>
  <si>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</si>
  <si>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</si>
  <si>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</si>
  <si>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</si>
  <si>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</si>
  <si>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</si>
  <si>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</si>
  <si>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</si>
  <si>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</si>
  <si>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</si>
  <si>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</si>
  <si>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</si>
  <si>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</si>
  <si>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</si>
  <si>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</si>
  <si>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</si>
  <si>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</si>
  <si>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</si>
  <si>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</si>
  <si>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</si>
  <si>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</si>
  <si>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</si>
  <si>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</si>
  <si>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</si>
  <si>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</si>
  <si>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</si>
  <si>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</si>
  <si>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</si>
  <si>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</si>
  <si>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</si>
  <si>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</si>
  <si>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</si>
  <si>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</si>
  <si>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</si>
  <si>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</si>
  <si>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</si>
  <si>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</si>
  <si>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</si>
  <si>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</si>
  <si>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</si>
  <si>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</si>
  <si>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</si>
  <si>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</si>
  <si>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</si>
  <si>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</si>
  <si>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</si>
  <si>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</si>
  <si>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</si>
  <si>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</si>
  <si>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</si>
  <si>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</si>
  <si>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</si>
  <si>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</si>
  <si>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</si>
  <si>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</si>
  <si>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</si>
  <si>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</si>
  <si>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</si>
  <si>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</si>
  <si>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</si>
  <si>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</si>
  <si>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</si>
  <si>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</si>
  <si>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</si>
  <si>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</si>
  <si>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</si>
  <si>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</si>
  <si>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</si>
  <si>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</si>
  <si>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</si>
  <si>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</si>
  <si>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</si>
  <si>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</si>
  <si>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</si>
  <si>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</si>
  <si>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</si>
  <si>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</si>
  <si>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</si>
  <si>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</si>
  <si>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</si>
  <si>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</si>
  <si>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</si>
  <si>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</si>
  <si>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</si>
  <si>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</si>
  <si>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</si>
  <si>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</si>
  <si>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</si>
  <si>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</si>
  <si>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</si>
  <si>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</si>
  <si>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</si>
  <si>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</si>
  <si>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</si>
  <si>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</si>
  <si>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</si>
  <si>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</si>
  <si>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</si>
  <si>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</si>
  <si>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</si>
  <si>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</si>
  <si>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</si>
  <si>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</si>
  <si>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</si>
  <si>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</si>
  <si>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</si>
  <si>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</si>
  <si>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</si>
  <si>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</si>
  <si>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</si>
  <si>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</si>
  <si>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</si>
  <si>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</si>
  <si>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</si>
  <si>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</si>
  <si>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</si>
  <si>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</si>
  <si>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</si>
  <si>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</si>
  <si>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</si>
  <si>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</si>
  <si>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</si>
  <si>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</si>
  <si>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</si>
  <si>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</si>
  <si>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</si>
  <si>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</si>
  <si>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</si>
  <si>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</si>
  <si>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</si>
  <si>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</si>
  <si>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</si>
  <si>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</si>
  <si>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</si>
  <si>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</si>
  <si>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</si>
  <si>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</si>
  <si>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</si>
  <si>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</si>
  <si>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</si>
  <si>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</si>
  <si>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</si>
  <si>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</si>
  <si>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</si>
  <si>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</si>
  <si>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</si>
  <si>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</si>
  <si>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</si>
  <si>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</si>
  <si>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</si>
  <si>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</si>
  <si>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</si>
  <si>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</si>
  <si>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</si>
  <si>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</si>
  <si>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</si>
  <si>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</si>
  <si>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</si>
  <si>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</si>
  <si>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</si>
  <si>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</si>
  <si>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</si>
  <si>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</si>
  <si>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</si>
  <si>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</si>
  <si>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</si>
  <si>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</si>
  <si>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</si>
  <si>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</si>
  <si>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</si>
  <si>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</si>
  <si>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</si>
  <si>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</si>
  <si>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</si>
  <si>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</si>
  <si>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</si>
  <si>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</si>
  <si>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</si>
  <si>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</si>
  <si>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</si>
  <si>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</si>
  <si>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</si>
  <si>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</si>
  <si>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</si>
  <si>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</si>
  <si>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</si>
  <si>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</si>
  <si>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</si>
  <si>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</si>
  <si>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</si>
  <si>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</si>
  <si>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</si>
  <si>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</si>
  <si>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</si>
  <si>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</si>
  <si>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</si>
  <si>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</si>
  <si>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</si>
  <si>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</si>
  <si>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</si>
  <si>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</si>
  <si>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</si>
  <si>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</si>
  <si>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</si>
  <si>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</si>
  <si>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</si>
  <si>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</si>
  <si>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</si>
  <si>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</si>
  <si>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</si>
  <si>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</si>
  <si>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</si>
  <si>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</si>
  <si>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</si>
  <si>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</si>
  <si>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</si>
  <si>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</si>
  <si>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</si>
  <si>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</si>
  <si>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</si>
  <si>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</si>
  <si>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</si>
  <si>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</si>
  <si>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</si>
  <si>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</si>
  <si>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</si>
  <si>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</si>
  <si>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</si>
  <si>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</si>
  <si>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</si>
  <si>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</si>
  <si>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</si>
  <si>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</si>
  <si>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</si>
  <si>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</si>
  <si>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</si>
  <si>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</si>
  <si>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</si>
  <si>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</si>
  <si>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</si>
  <si>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</si>
  <si>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</si>
  <si>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</si>
  <si>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</si>
  <si>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</si>
  <si>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</si>
  <si>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</si>
  <si>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</si>
  <si>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</si>
  <si>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</si>
  <si>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</si>
  <si>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</si>
  <si>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</si>
  <si>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</si>
  <si>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</si>
  <si>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</si>
  <si>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</si>
  <si>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</si>
  <si>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</si>
  <si>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</si>
  <si>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</si>
  <si>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</si>
  <si>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</si>
  <si>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</si>
  <si>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</si>
  <si>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</si>
  <si>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</si>
  <si>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</si>
  <si>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</si>
  <si>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</si>
  <si>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</si>
  <si>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</si>
  <si>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</si>
  <si>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</si>
  <si>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</si>
  <si>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</si>
  <si>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</si>
  <si>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</si>
  <si>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</si>
  <si>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</si>
  <si>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</si>
  <si>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</si>
  <si>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</si>
  <si>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</si>
  <si>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</si>
  <si>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</si>
  <si>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</si>
  <si>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</si>
  <si>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</si>
  <si>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</si>
  <si>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</si>
  <si>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</si>
  <si>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</si>
  <si>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</si>
  <si>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</si>
  <si>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</si>
  <si>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</si>
  <si>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</si>
  <si>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</si>
  <si>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</si>
  <si>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</si>
  <si>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</si>
  <si>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</si>
  <si>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</si>
  <si>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</si>
  <si>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</si>
  <si>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</si>
  <si>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</si>
  <si>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</si>
  <si>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</si>
  <si>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</si>
  <si>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</si>
  <si>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</si>
  <si>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</si>
  <si>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</si>
  <si>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</si>
  <si>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</si>
  <si>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</si>
  <si>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</si>
  <si>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</si>
  <si>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</si>
  <si>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</si>
  <si>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</si>
  <si>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</si>
  <si>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</si>
  <si>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</si>
  <si>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</si>
  <si>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</si>
  <si>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</si>
  <si>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</si>
  <si>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</si>
  <si>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</si>
  <si>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</si>
  <si>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</si>
  <si>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</si>
  <si>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</si>
  <si>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</si>
  <si>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</si>
  <si>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</si>
  <si>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</si>
  <si>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</si>
  <si>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</si>
  <si>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</si>
  <si>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</si>
  <si>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</si>
  <si>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</si>
  <si>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</si>
  <si>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</si>
  <si>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</si>
  <si>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</si>
  <si>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</si>
  <si>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</si>
  <si>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</si>
  <si>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</si>
  <si>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</si>
  <si>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</si>
  <si>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</si>
  <si>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</si>
  <si>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</si>
  <si>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</si>
  <si>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</si>
  <si>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</si>
  <si>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</si>
  <si>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</si>
  <si>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</si>
  <si>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</si>
  <si>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</si>
  <si>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</si>
  <si>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</si>
  <si>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</si>
  <si>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</si>
  <si>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</si>
  <si>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</si>
  <si>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</si>
  <si>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</si>
  <si>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</si>
  <si>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</si>
  <si>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</si>
  <si>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</si>
  <si>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</si>
  <si>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</si>
  <si>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</si>
  <si>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</si>
  <si>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</si>
  <si>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</si>
  <si>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</si>
  <si>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</si>
  <si>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</si>
  <si>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</si>
  <si>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</si>
  <si>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</si>
  <si>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</si>
  <si>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</si>
  <si>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</si>
  <si>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</si>
  <si>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</si>
  <si>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</si>
  <si>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</si>
  <si>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</si>
  <si>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</si>
  <si>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</si>
  <si>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</si>
  <si>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</si>
  <si>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</si>
  <si>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</si>
  <si>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</si>
  <si>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</si>
  <si>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</si>
  <si>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</si>
  <si>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</si>
  <si>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</si>
  <si>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</si>
  <si>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</si>
  <si>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</si>
  <si>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</si>
  <si>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</si>
  <si>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</si>
  <si>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</si>
  <si>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</si>
  <si>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</si>
  <si>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</si>
  <si>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</si>
  <si>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</si>
  <si>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</si>
  <si>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</si>
  <si>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</si>
  <si>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</si>
  <si>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</si>
  <si>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</si>
  <si>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</si>
  <si>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</si>
  <si>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</si>
  <si>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</si>
  <si>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</si>
  <si>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</si>
  <si>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</si>
  <si>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</si>
  <si>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</si>
  <si>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</si>
  <si>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</si>
  <si>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</si>
  <si>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</si>
  <si>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</si>
  <si>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</si>
  <si>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</si>
  <si>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</si>
  <si>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</si>
  <si>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</si>
  <si>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</si>
  <si>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</si>
  <si>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</si>
  <si>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</si>
  <si>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</si>
  <si>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</si>
  <si>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</si>
  <si>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</si>
  <si>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</si>
  <si>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</si>
  <si>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</si>
  <si>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</si>
  <si>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</si>
  <si>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</si>
  <si>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</si>
  <si>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</si>
  <si>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</si>
  <si>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</si>
  <si>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</si>
  <si>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</si>
  <si>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</si>
  <si>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</si>
  <si>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</si>
  <si>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</si>
  <si>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</si>
  <si>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</si>
  <si>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</si>
  <si>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</si>
  <si>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</si>
  <si>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</si>
  <si>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</si>
  <si>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</si>
  <si>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</si>
  <si>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</si>
  <si>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</si>
  <si>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</si>
  <si>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</si>
  <si>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</si>
  <si>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</si>
  <si>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</si>
  <si>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</si>
  <si>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</si>
  <si>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</si>
  <si>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</si>
  <si>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</si>
  <si>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</si>
  <si>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</si>
  <si>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</si>
  <si>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</si>
  <si>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</si>
  <si>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</si>
  <si>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</si>
  <si>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</si>
  <si>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</si>
  <si>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</si>
  <si>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</si>
  <si>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</si>
  <si>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</si>
  <si>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</si>
  <si>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</si>
  <si>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</si>
  <si>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</si>
  <si>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</si>
  <si>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</si>
  <si>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</si>
  <si>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</si>
  <si>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</si>
  <si>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</si>
  <si>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</si>
  <si>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</si>
  <si>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</si>
  <si>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</si>
  <si>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</si>
  <si>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</si>
  <si>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</si>
  <si>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</si>
  <si>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</si>
  <si>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</si>
  <si>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</si>
  <si>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</si>
  <si>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</si>
  <si>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</si>
  <si>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</si>
  <si>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</si>
  <si>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</si>
  <si>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</si>
  <si>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</si>
  <si>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</si>
  <si>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</si>
  <si>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</si>
  <si>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</si>
  <si>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</si>
  <si>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</si>
  <si>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</si>
  <si>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</si>
  <si>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</si>
  <si>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</si>
  <si>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</si>
  <si>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</si>
  <si>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</si>
  <si>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</si>
  <si>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</si>
  <si>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</si>
  <si>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</si>
  <si>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</si>
  <si>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</si>
  <si>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</si>
  <si>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</si>
  <si>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</si>
  <si>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</si>
  <si>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</si>
  <si>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</si>
  <si>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</si>
  <si>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</si>
  <si>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</si>
  <si>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</si>
  <si>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</si>
  <si>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</si>
  <si>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</si>
  <si>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</si>
  <si>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</si>
  <si>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</si>
  <si>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</si>
  <si>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</si>
  <si>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</si>
  <si>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</si>
  <si>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</si>
  <si>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</si>
  <si>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</si>
  <si>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</si>
  <si>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</si>
  <si>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</si>
  <si>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</si>
  <si>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</si>
  <si>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</si>
  <si>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</si>
  <si>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</si>
  <si>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</si>
  <si>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</si>
  <si>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</si>
  <si>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</si>
  <si>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</si>
  <si>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</si>
  <si>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</si>
  <si>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</si>
  <si>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</si>
  <si>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</si>
  <si>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</si>
  <si>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</si>
  <si>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</si>
  <si>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</si>
  <si>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</si>
  <si>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</si>
  <si>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</si>
  <si>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</si>
  <si>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</si>
  <si>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</si>
  <si>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</si>
  <si>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</si>
  <si>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</si>
  <si>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</si>
  <si>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</si>
  <si>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</si>
  <si>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</si>
  <si>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</si>
  <si>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</si>
  <si>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</si>
  <si>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</si>
  <si>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</si>
  <si>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</si>
  <si>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</si>
  <si>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</si>
  <si>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</si>
  <si>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</si>
  <si>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</si>
  <si>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</si>
  <si>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</si>
  <si>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</si>
  <si>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</si>
  <si>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</si>
  <si>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</si>
  <si>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</si>
  <si>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</si>
  <si>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</si>
  <si>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</si>
  <si>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</si>
  <si>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</si>
  <si>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</si>
  <si>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</si>
  <si>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</si>
  <si>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</si>
  <si>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</si>
  <si>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</si>
  <si>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</si>
  <si>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</si>
  <si>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</si>
  <si>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</si>
  <si>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</si>
  <si>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</si>
  <si>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</si>
  <si>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</si>
  <si>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</si>
  <si>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</si>
  <si>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</si>
  <si>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</si>
  <si>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</si>
  <si>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</si>
  <si>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</si>
  <si>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</si>
  <si>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</si>
  <si>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</si>
  <si>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</si>
  <si>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</si>
  <si>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</si>
  <si>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</si>
  <si>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</si>
  <si>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</si>
  <si>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</si>
  <si>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</si>
  <si>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</si>
  <si>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</si>
  <si>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</si>
  <si>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</si>
  <si>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</si>
  <si>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</si>
  <si>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</si>
  <si>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</si>
  <si>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</si>
  <si>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</si>
  <si>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</si>
  <si>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</si>
  <si>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</si>
  <si>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</si>
  <si>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</si>
  <si>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</si>
  <si>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</si>
  <si>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</si>
  <si>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</si>
  <si>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</si>
  <si>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</si>
  <si>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</si>
  <si>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</si>
  <si>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</si>
  <si>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</si>
  <si>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</si>
  <si>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</si>
  <si>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</si>
  <si>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</si>
  <si>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</si>
  <si>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</si>
  <si>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</si>
  <si>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</si>
  <si>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</si>
  <si>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</si>
  <si>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</si>
  <si>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</si>
  <si>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</si>
  <si>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</si>
  <si>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</si>
  <si>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</si>
  <si>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</si>
  <si>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</si>
  <si>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</si>
  <si>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</si>
  <si>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</si>
  <si>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</si>
  <si>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</si>
  <si>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</si>
  <si>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</si>
  <si>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</si>
  <si>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</si>
  <si>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</si>
  <si>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</si>
  <si>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</si>
  <si>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</si>
  <si>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</si>
  <si>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</si>
  <si>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</si>
  <si>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</si>
  <si>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</si>
  <si>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</si>
  <si>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</si>
  <si>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</si>
  <si>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</si>
  <si>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</si>
  <si>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</si>
  <si>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</si>
  <si>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</si>
  <si>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</si>
  <si>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</si>
  <si>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</si>
  <si>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</si>
  <si>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</si>
  <si>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</si>
  <si>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</si>
  <si>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</si>
  <si>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</si>
  <si>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</si>
  <si>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</si>
  <si>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</si>
  <si>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</si>
  <si>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</si>
  <si>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</si>
  <si>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</si>
  <si>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</si>
  <si>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</si>
  <si>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</si>
  <si>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</si>
  <si>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</si>
  <si>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</si>
  <si>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</si>
  <si>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</si>
  <si>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</si>
  <si>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</si>
  <si>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</si>
  <si>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</si>
  <si>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</si>
  <si>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</si>
  <si>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</si>
  <si>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</si>
  <si>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</si>
  <si>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</si>
  <si>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</si>
  <si>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</si>
  <si>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</si>
  <si>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</si>
  <si>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</si>
  <si>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</si>
  <si>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</si>
  <si>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</si>
  <si>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</si>
  <si>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</si>
  <si>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</si>
  <si>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</si>
  <si>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</si>
  <si>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</si>
  <si>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</si>
  <si>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</si>
  <si>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</si>
  <si>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</si>
  <si>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</si>
  <si>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</si>
  <si>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</si>
  <si>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</si>
  <si>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</si>
  <si>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</si>
  <si>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</si>
  <si>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</si>
  <si>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</si>
  <si>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</si>
  <si>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</si>
  <si>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</si>
  <si>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</si>
  <si>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</si>
  <si>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</si>
  <si>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</si>
  <si>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</si>
  <si>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</si>
  <si>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</si>
  <si>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</si>
  <si>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</si>
  <si>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</si>
  <si>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</si>
  <si>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</si>
  <si>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</si>
  <si>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</si>
  <si>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</si>
  <si>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</si>
  <si>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</si>
  <si>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</si>
  <si>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</si>
  <si>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</si>
  <si>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</si>
  <si>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</si>
  <si>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</si>
  <si>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</si>
  <si>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</si>
  <si>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</si>
  <si>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</si>
  <si>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</si>
  <si>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</si>
  <si>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</si>
  <si>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</si>
  <si>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</si>
  <si>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</si>
  <si>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</si>
  <si>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</si>
  <si>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</si>
  <si>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</si>
  <si>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</si>
  <si>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</si>
  <si>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</si>
  <si>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</si>
  <si>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</si>
  <si>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</si>
  <si>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</si>
  <si>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</si>
  <si>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</si>
  <si>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</si>
  <si>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</si>
  <si>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</si>
  <si>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</si>
  <si>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</si>
  <si>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</si>
  <si>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</si>
  <si>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</si>
  <si>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</si>
  <si>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</si>
  <si>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</si>
  <si>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</si>
  <si>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</si>
  <si>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</si>
  <si>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</si>
  <si>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</si>
  <si>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</si>
  <si>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</si>
  <si>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</si>
  <si>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</si>
  <si>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</si>
  <si>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</si>
  <si>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</si>
  <si>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</si>
  <si>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</si>
  <si>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</si>
  <si>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</si>
  <si>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</si>
  <si>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</si>
  <si>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</si>
  <si>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</si>
  <si>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</si>
  <si>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</si>
  <si>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</si>
  <si>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</si>
  <si>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</si>
  <si>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</si>
  <si>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</si>
  <si>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</si>
  <si>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</si>
  <si>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</si>
  <si>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</si>
  <si>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</si>
  <si>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</si>
  <si>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</si>
  <si>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</si>
  <si>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</si>
  <si>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</si>
  <si>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</si>
  <si>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</si>
  <si>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</si>
  <si>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</si>
  <si>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</si>
  <si>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</si>
  <si>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</si>
  <si>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</si>
  <si>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</si>
  <si>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</si>
  <si>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</si>
  <si>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</si>
  <si>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</si>
  <si>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</si>
  <si>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</si>
  <si>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</si>
  <si>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</si>
  <si>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</si>
  <si>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</si>
  <si>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</si>
  <si>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</si>
  <si>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</si>
  <si>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</si>
  <si>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</si>
  <si>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</si>
  <si>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</si>
  <si>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</si>
  <si>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</si>
  <si>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</si>
  <si>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</si>
  <si>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</si>
  <si>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</si>
  <si>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</si>
  <si>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</si>
  <si>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</si>
  <si>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</si>
  <si>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</si>
  <si>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</si>
  <si>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</si>
  <si>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</si>
  <si>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</si>
  <si>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</si>
  <si>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</si>
  <si>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</si>
  <si>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</si>
  <si>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</si>
  <si>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</si>
  <si>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</si>
  <si>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</si>
  <si>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</si>
  <si>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</si>
  <si>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</si>
  <si>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</si>
  <si>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</si>
  <si>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</si>
  <si>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</si>
  <si>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</si>
  <si>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</si>
  <si>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</si>
  <si>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</si>
  <si>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</si>
  <si>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</si>
  <si>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</si>
  <si>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</si>
  <si>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</si>
  <si>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</si>
  <si>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</si>
  <si>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</si>
  <si>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</si>
  <si>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</si>
  <si>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</si>
  <si>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</si>
  <si>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</si>
  <si>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</si>
  <si>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</si>
  <si>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</si>
  <si>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</si>
  <si>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</si>
  <si>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</si>
  <si>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</si>
  <si>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</si>
  <si>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</si>
  <si>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</si>
  <si>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</si>
  <si>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</si>
  <si>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</si>
  <si>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</si>
  <si>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</si>
  <si>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</si>
  <si>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</si>
  <si>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</si>
  <si>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</si>
  <si>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</si>
  <si>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</si>
  <si>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</si>
  <si>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</si>
  <si>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</si>
  <si>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</si>
  <si>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</si>
  <si>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</si>
  <si>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</si>
  <si>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</si>
  <si>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</si>
  <si>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</si>
  <si>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</si>
  <si>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</si>
  <si>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</si>
  <si>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</si>
  <si>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</si>
  <si>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</si>
  <si>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</si>
  <si>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</si>
  <si>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</si>
  <si>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</si>
  <si>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</si>
  <si>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</si>
  <si>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</si>
  <si>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</si>
  <si>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</si>
  <si>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</si>
  <si>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</si>
  <si>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</si>
  <si>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</si>
  <si>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</si>
  <si>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</si>
  <si>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</si>
  <si>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</si>
  <si>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</si>
  <si>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</si>
  <si>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</si>
  <si>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</si>
  <si>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</si>
  <si>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</si>
  <si>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</si>
  <si>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</si>
  <si>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</si>
  <si>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</si>
  <si>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</si>
  <si>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</si>
  <si>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</si>
  <si>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</si>
  <si>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</si>
  <si>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</si>
  <si>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</si>
  <si>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</si>
  <si>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</si>
  <si>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</si>
  <si>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</si>
  <si>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</si>
  <si>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</si>
  <si>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</si>
  <si>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</si>
  <si>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</si>
  <si>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</si>
  <si>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</si>
  <si>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</si>
  <si>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</si>
  <si>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</si>
  <si>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</si>
  <si>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</si>
  <si>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</si>
  <si>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</si>
  <si>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</si>
  <si>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</si>
  <si>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</si>
  <si>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</si>
  <si>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</si>
  <si>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</si>
  <si>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</si>
  <si>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</si>
  <si>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</si>
  <si>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</si>
  <si>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</si>
  <si>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</si>
  <si>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</si>
  <si>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</si>
  <si>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</si>
  <si>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</si>
  <si>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</si>
  <si>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</si>
  <si>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</si>
  <si>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</si>
  <si>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</si>
  <si>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</si>
  <si>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</si>
  <si>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</si>
  <si>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</si>
  <si>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</si>
  <si>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</si>
  <si>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</si>
  <si>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</si>
  <si>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</si>
  <si>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</si>
  <si>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</si>
  <si>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</si>
  <si>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</si>
  <si>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</si>
  <si>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</si>
  <si>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</si>
  <si>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</si>
  <si>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</si>
  <si>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</si>
  <si>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</si>
  <si>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</si>
  <si>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</si>
  <si>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</si>
  <si>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</si>
  <si>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</si>
  <si>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</si>
  <si>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</si>
  <si>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</si>
  <si>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</si>
  <si>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</si>
  <si>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</si>
  <si>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</si>
  <si>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</si>
  <si>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</si>
  <si>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</si>
  <si>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</si>
  <si>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</si>
  <si>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</si>
  <si>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</si>
  <si>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</si>
  <si>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</si>
  <si>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</si>
  <si>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</si>
  <si>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</si>
  <si>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</si>
  <si>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</si>
  <si>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</si>
  <si>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</si>
  <si>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</si>
  <si>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</si>
  <si>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</si>
  <si>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</si>
  <si>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</si>
  <si>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</si>
  <si>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</si>
  <si>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</si>
  <si>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</si>
  <si>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</si>
  <si>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</si>
  <si>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</si>
  <si>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</si>
  <si>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</si>
  <si>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</si>
  <si>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</si>
  <si>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</si>
  <si>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</si>
  <si>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</si>
  <si>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</si>
  <si>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</si>
  <si>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</si>
  <si>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</si>
  <si>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</si>
  <si>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</si>
  <si>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</si>
  <si>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</si>
  <si>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</si>
  <si>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</si>
  <si>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</si>
  <si>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</si>
  <si>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</si>
  <si>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</si>
  <si>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</si>
  <si>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</si>
  <si>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</si>
  <si>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</si>
  <si>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</si>
  <si>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</si>
  <si>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</si>
  <si>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</si>
  <si>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</si>
  <si>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</si>
  <si>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</si>
  <si>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</si>
  <si>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</si>
  <si>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</si>
  <si>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</si>
  <si>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</si>
  <si>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</si>
  <si>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</si>
  <si>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</si>
  <si>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</si>
  <si>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</si>
  <si>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</si>
  <si>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</si>
  <si>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</si>
  <si>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</si>
  <si>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</si>
  <si>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</si>
  <si>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</si>
  <si>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</si>
  <si>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</si>
  <si>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</si>
  <si>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</si>
  <si>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</si>
  <si>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</si>
  <si>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</si>
  <si>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</si>
  <si>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</si>
  <si>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</si>
  <si>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</si>
  <si>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</si>
  <si>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</si>
  <si>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</si>
  <si>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</si>
  <si>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</si>
  <si>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</si>
  <si>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</si>
  <si>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</si>
  <si>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</si>
  <si>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</si>
  <si>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</si>
  <si>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</si>
  <si>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</si>
  <si>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</si>
  <si>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</si>
  <si>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</si>
  <si>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</si>
  <si>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</si>
  <si>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</si>
  <si>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</si>
  <si>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</si>
  <si>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</si>
  <si>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</si>
  <si>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</si>
  <si>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</si>
  <si>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</si>
  <si>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</si>
  <si>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</si>
  <si>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</si>
  <si>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</si>
  <si>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</si>
  <si>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</si>
  <si>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</si>
  <si>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</si>
  <si>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</si>
  <si>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</si>
  <si>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</si>
  <si>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</si>
  <si>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</si>
  <si>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</si>
  <si>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</si>
  <si>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</si>
  <si>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</si>
  <si>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</si>
  <si>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</si>
  <si>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</si>
  <si>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</si>
  <si>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</si>
  <si>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</si>
  <si>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</si>
  <si>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</si>
  <si>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</si>
  <si>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</si>
  <si>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</si>
  <si>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</si>
  <si>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</si>
  <si>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</si>
  <si>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</si>
  <si>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</si>
  <si>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</si>
  <si>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</si>
  <si>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</si>
  <si>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</si>
  <si>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</si>
  <si>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</si>
  <si>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</si>
  <si>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</si>
  <si>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</si>
  <si>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</si>
  <si>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</si>
  <si>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</si>
  <si>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</si>
  <si>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</si>
  <si>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</si>
  <si>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</si>
  <si>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</si>
  <si>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</si>
  <si>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</si>
  <si>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</si>
  <si>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</si>
  <si>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</si>
  <si>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</si>
  <si>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</si>
  <si>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</si>
  <si>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</si>
  <si>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</si>
  <si>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</si>
  <si>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</si>
  <si>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</si>
  <si>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</si>
  <si>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</si>
  <si>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</si>
  <si>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</si>
  <si>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</si>
  <si>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</si>
  <si>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</si>
  <si>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</si>
  <si>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</si>
  <si>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</si>
  <si>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</si>
  <si>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</si>
  <si>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</si>
  <si>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</si>
  <si>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</si>
  <si>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</si>
  <si>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</si>
  <si>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</si>
  <si>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</si>
  <si>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</si>
  <si>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</si>
  <si>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</si>
  <si>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</si>
  <si>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</si>
  <si>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</si>
  <si>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</si>
  <si>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</si>
  <si>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</si>
  <si>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</si>
  <si>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</si>
  <si>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</si>
  <si>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</si>
  <si>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</si>
  <si>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</si>
  <si>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</si>
  <si>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</si>
  <si>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</si>
  <si>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</si>
  <si>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</si>
  <si>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</si>
  <si>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</si>
  <si>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</si>
  <si>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</si>
  <si>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</si>
  <si>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</si>
  <si>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</si>
  <si>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</si>
  <si>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</si>
  <si>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</si>
  <si>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</si>
  <si>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</si>
  <si>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</si>
  <si>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</si>
  <si>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</si>
  <si>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</si>
  <si>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</si>
  <si>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</si>
  <si>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</si>
  <si>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</si>
  <si>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</si>
  <si>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</si>
  <si>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</si>
  <si>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</si>
  <si>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</si>
  <si>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</si>
  <si>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</si>
  <si>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</si>
  <si>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</si>
  <si>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</si>
  <si>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</si>
  <si>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</si>
  <si>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</si>
  <si>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</si>
  <si>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</si>
  <si>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</si>
  <si>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</si>
  <si>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</si>
  <si>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</si>
  <si>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</si>
  <si>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</si>
  <si>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</si>
  <si>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</si>
  <si>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</si>
  <si>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</si>
  <si>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</si>
  <si>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</si>
  <si>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</si>
  <si>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</si>
  <si>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</si>
  <si>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</si>
  <si>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</si>
  <si>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</si>
  <si>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</si>
  <si>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</si>
  <si>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</si>
  <si>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</si>
  <si>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</si>
  <si>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</si>
  <si>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</si>
  <si>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</si>
  <si>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</si>
  <si>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</si>
  <si>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</si>
  <si>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</si>
  <si>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</si>
  <si>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</si>
  <si>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</si>
  <si>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</si>
  <si>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</si>
  <si>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</si>
  <si>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</si>
  <si>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</si>
  <si>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</si>
  <si>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</si>
  <si>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</si>
  <si>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</si>
  <si>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</si>
  <si>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</si>
  <si>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</si>
  <si>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</si>
  <si>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</si>
  <si>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</si>
  <si>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</si>
  <si>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</si>
  <si>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</si>
  <si>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</si>
  <si>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</si>
  <si>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</si>
  <si>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</si>
  <si>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</si>
  <si>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</si>
  <si>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</si>
  <si>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</si>
  <si>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</si>
  <si>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</si>
  <si>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</si>
  <si>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</si>
  <si>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</si>
  <si>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</si>
  <si>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</si>
  <si>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</si>
  <si>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</si>
  <si>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</si>
  <si>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</si>
  <si>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</si>
  <si>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</si>
  <si>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</si>
  <si>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</si>
  <si>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</si>
  <si>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</si>
  <si>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</si>
  <si>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</si>
  <si>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</si>
  <si>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</si>
  <si>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</si>
  <si>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</si>
  <si>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</si>
  <si>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</si>
  <si>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</si>
  <si>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</si>
  <si>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</si>
  <si>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</si>
  <si>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</si>
  <si>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</si>
  <si>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</si>
  <si>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</si>
  <si>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</si>
  <si>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</si>
  <si>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</si>
  <si>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</si>
  <si>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</si>
  <si>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</si>
  <si>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</si>
  <si>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</si>
  <si>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</si>
  <si>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</si>
  <si>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</si>
  <si>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</si>
  <si>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</si>
  <si>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</si>
  <si>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</si>
  <si>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</si>
  <si>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</si>
  <si>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</si>
  <si>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</si>
  <si>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</si>
  <si>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</si>
  <si>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</si>
  <si>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</si>
  <si>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</si>
  <si>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</si>
  <si>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</si>
  <si>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</si>
  <si>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</si>
  <si>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</si>
  <si>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</si>
  <si>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</si>
  <si>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</si>
  <si>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</si>
  <si>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</si>
  <si>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</si>
  <si>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</si>
  <si>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</si>
  <si>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</si>
  <si>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</si>
  <si>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</si>
  <si>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</si>
  <si>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</si>
  <si>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</si>
  <si>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</si>
  <si>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</si>
  <si>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</si>
  <si>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</si>
  <si>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</si>
  <si>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</si>
  <si>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</si>
  <si>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</si>
  <si>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</si>
  <si>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</si>
  <si>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</si>
  <si>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</si>
  <si>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</si>
  <si>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</si>
  <si>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</si>
  <si>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</si>
  <si>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</si>
  <si>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</si>
  <si>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</si>
  <si>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</si>
  <si>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</si>
  <si>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</si>
  <si>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</si>
  <si>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</si>
  <si>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</si>
  <si>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</si>
  <si>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</si>
  <si>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</si>
  <si>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</si>
  <si>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</si>
  <si>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</si>
  <si>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</si>
  <si>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</si>
  <si>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</si>
  <si>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</si>
  <si>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</si>
  <si>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</si>
  <si>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</si>
  <si>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</si>
  <si>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</si>
  <si>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</si>
  <si>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</si>
  <si>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</si>
  <si>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</si>
  <si>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</si>
  <si>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</si>
  <si>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</si>
  <si>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</si>
  <si>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</si>
  <si>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</si>
  <si>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</si>
  <si>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</si>
  <si>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</si>
  <si>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</si>
  <si>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</si>
  <si>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</si>
  <si>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</si>
  <si>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</si>
  <si>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</si>
  <si>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</si>
  <si>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</si>
  <si>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</si>
  <si>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</si>
  <si>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</si>
  <si>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</si>
  <si>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</si>
  <si>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</si>
  <si>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</si>
  <si>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</si>
  <si>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</si>
  <si>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</si>
  <si>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</si>
  <si>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</si>
  <si>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</si>
  <si>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</si>
  <si>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</si>
  <si>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</si>
  <si>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</si>
  <si>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</si>
  <si>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</si>
  <si>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</si>
  <si>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</si>
  <si>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</si>
  <si>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</si>
  <si>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</si>
  <si>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</si>
  <si>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</si>
  <si>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</si>
  <si>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</si>
  <si>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</si>
  <si>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</si>
  <si>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</si>
  <si>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</si>
  <si>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</si>
  <si>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</si>
  <si>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</si>
  <si>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</si>
  <si>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</si>
  <si>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</si>
  <si>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</si>
  <si>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</si>
  <si>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</si>
  <si>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</si>
  <si>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</si>
  <si>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</si>
  <si>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</si>
  <si>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</si>
  <si>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</si>
  <si>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</si>
  <si>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</si>
  <si>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</si>
  <si>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</si>
  <si>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</si>
  <si>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</si>
  <si>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</si>
  <si>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</si>
  <si>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</si>
  <si>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</si>
  <si>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</si>
  <si>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</si>
  <si>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</si>
  <si>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</si>
  <si>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</si>
  <si>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</si>
  <si>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</si>
  <si>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</si>
  <si>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</si>
  <si>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</si>
  <si>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</si>
  <si>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</si>
  <si>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</si>
  <si>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</si>
  <si>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</si>
  <si>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</si>
  <si>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</si>
  <si>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</si>
  <si>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</si>
  <si>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</si>
  <si>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</si>
  <si>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</si>
  <si>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</si>
  <si>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</si>
  <si>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</si>
  <si>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</si>
  <si>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</si>
  <si>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</si>
  <si>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</si>
  <si>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</si>
  <si>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</si>
  <si>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</si>
  <si>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</si>
  <si>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</si>
  <si>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</si>
  <si>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</si>
  <si>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</si>
  <si>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</si>
  <si>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</si>
  <si>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</si>
  <si>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</si>
  <si>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</si>
  <si>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</si>
  <si>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</si>
  <si>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</si>
  <si>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</si>
  <si>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</si>
  <si>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</si>
  <si>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</si>
  <si>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</si>
  <si>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</si>
  <si>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</si>
  <si>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</si>
  <si>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</si>
  <si>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</si>
  <si>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</si>
  <si>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</si>
  <si>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</si>
  <si>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</si>
  <si>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</si>
  <si>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</si>
  <si>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</si>
  <si>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</si>
  <si>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</si>
  <si>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</si>
  <si>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</si>
  <si>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</si>
  <si>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</si>
  <si>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</si>
  <si>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</si>
  <si>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</si>
  <si>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</si>
  <si>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</si>
  <si>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</si>
  <si>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</si>
  <si>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</si>
  <si>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</si>
  <si>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</si>
  <si>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</si>
  <si>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</si>
  <si>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</si>
  <si>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</si>
  <si>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</si>
  <si>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</si>
  <si>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</si>
  <si>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</si>
  <si>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</si>
  <si>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</si>
  <si>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</si>
  <si>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</si>
  <si>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</si>
  <si>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</si>
  <si>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</si>
  <si>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</si>
  <si>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</si>
  <si>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</si>
  <si>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</si>
  <si>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</si>
  <si>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</si>
  <si>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</si>
  <si>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</si>
  <si>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</si>
  <si>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</si>
  <si>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</si>
  <si>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</si>
  <si>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</si>
  <si>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</si>
  <si>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</si>
  <si>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</si>
  <si>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</si>
  <si>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</si>
  <si>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</si>
  <si>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</si>
  <si>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</si>
  <si>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</si>
  <si>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</si>
  <si>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</si>
  <si>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</si>
  <si>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</si>
  <si>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</si>
  <si>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</si>
  <si>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</si>
  <si>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</si>
  <si>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</si>
  <si>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</si>
  <si>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</si>
  <si>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</si>
  <si>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</si>
  <si>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</si>
  <si>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</si>
  <si>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</si>
  <si>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</si>
  <si>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</si>
  <si>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</si>
  <si>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</si>
  <si>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</si>
  <si>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</si>
  <si>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</si>
  <si>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</si>
  <si>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</si>
  <si>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</si>
  <si>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</si>
  <si>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</si>
  <si>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</si>
  <si>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</si>
  <si>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</si>
  <si>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</si>
  <si>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</si>
  <si>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</si>
  <si>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</si>
  <si>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</si>
  <si>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</si>
  <si>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</si>
  <si>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</si>
  <si>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</si>
  <si>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</si>
  <si>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</si>
  <si>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</si>
  <si>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</si>
  <si>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</si>
  <si>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</si>
  <si>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</si>
  <si>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</si>
  <si>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</si>
  <si>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</si>
  <si>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</si>
  <si>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</si>
  <si>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</si>
  <si>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</si>
  <si>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</si>
  <si>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</si>
  <si>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</si>
  <si>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</si>
  <si>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</si>
  <si>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</si>
  <si>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</si>
  <si>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</si>
  <si>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</si>
  <si>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</si>
  <si>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</si>
  <si>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</si>
  <si>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</si>
  <si>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</si>
  <si>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</si>
  <si>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</si>
  <si>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</si>
  <si>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</si>
  <si>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</si>
  <si>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</si>
  <si>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</si>
  <si>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</si>
  <si>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</si>
  <si>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</si>
  <si>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</si>
  <si>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</si>
  <si>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</si>
  <si>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</si>
  <si>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</si>
  <si>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</si>
  <si>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</si>
  <si>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</si>
  <si>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</si>
  <si>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</si>
  <si>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</si>
  <si>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</si>
  <si>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</si>
  <si>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</si>
  <si>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</si>
  <si>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</si>
  <si>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</si>
  <si>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</si>
  <si>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</si>
  <si>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</si>
  <si>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</si>
  <si>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</si>
  <si>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</si>
  <si>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</si>
  <si>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</si>
  <si>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</si>
  <si>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</si>
  <si>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</si>
  <si>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</si>
  <si>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</si>
  <si>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</si>
  <si>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</si>
  <si>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</si>
  <si>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</si>
  <si>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</si>
  <si>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</si>
  <si>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</si>
  <si>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</si>
  <si>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</si>
  <si>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</si>
  <si>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</si>
  <si>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</si>
  <si>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</si>
  <si>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</si>
  <si>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</si>
  <si>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</si>
  <si>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</si>
  <si>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</si>
  <si>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</si>
  <si>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</si>
  <si>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</si>
  <si>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</si>
  <si>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</si>
  <si>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</si>
  <si>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</si>
  <si>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</si>
  <si>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</si>
  <si>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</si>
  <si>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</si>
  <si>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</si>
  <si>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</si>
  <si>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</si>
  <si>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</si>
  <si>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</si>
  <si>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</si>
  <si>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</si>
  <si>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</si>
  <si>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</si>
  <si>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</si>
  <si>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</si>
  <si>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</si>
  <si>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</si>
  <si>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</si>
  <si>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</si>
  <si>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</si>
  <si>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</si>
  <si>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</si>
  <si>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</si>
  <si>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</si>
  <si>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</si>
  <si>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</si>
  <si>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</si>
  <si>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</si>
  <si>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</si>
  <si>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</si>
  <si>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</si>
  <si>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</si>
  <si>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</si>
  <si>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</si>
  <si>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</si>
  <si>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</si>
  <si>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</si>
  <si>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</si>
  <si>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</si>
  <si>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</si>
  <si>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</si>
  <si>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</si>
  <si>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</si>
  <si>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</si>
  <si>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</si>
  <si>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</si>
  <si>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</si>
  <si>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</si>
  <si>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</si>
  <si>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</si>
  <si>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</si>
  <si>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</si>
  <si>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</si>
  <si>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</si>
  <si>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</si>
  <si>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</si>
  <si>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</si>
  <si>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</si>
  <si>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</si>
  <si>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</si>
  <si>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</si>
  <si>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</si>
  <si>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</si>
  <si>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</si>
  <si>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</si>
  <si>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</si>
  <si>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</si>
  <si>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</si>
  <si>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</si>
  <si>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</si>
  <si>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</si>
  <si>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</si>
  <si>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</si>
  <si>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</si>
  <si>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</si>
  <si>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</si>
  <si>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</si>
  <si>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</si>
  <si>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</si>
  <si>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</si>
  <si>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</si>
  <si>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</si>
  <si>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</si>
  <si>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</si>
  <si>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</si>
  <si>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</si>
  <si>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</si>
  <si>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</si>
  <si>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</si>
  <si>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</si>
  <si>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</si>
  <si>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</si>
  <si>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</si>
  <si>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</si>
  <si>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</si>
  <si>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</si>
  <si>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</si>
  <si>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</si>
  <si>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</si>
  <si>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</si>
  <si>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</si>
  <si>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</si>
  <si>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</si>
  <si>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</si>
  <si>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</si>
  <si>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</si>
  <si>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</si>
  <si>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</si>
  <si>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</si>
  <si>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</si>
  <si>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</si>
  <si>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</si>
  <si>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</si>
  <si>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</si>
  <si>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</si>
  <si>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</si>
  <si>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</si>
  <si>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</si>
  <si>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</si>
  <si>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</si>
  <si>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</si>
  <si>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</si>
  <si>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</si>
  <si>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</si>
  <si>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</si>
  <si>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</si>
  <si>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</si>
  <si>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</si>
  <si>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</si>
  <si>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</si>
  <si>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</si>
  <si>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</si>
  <si>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</si>
  <si>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</si>
  <si>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</si>
  <si>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</si>
  <si>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</si>
  <si>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</si>
  <si>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</si>
  <si>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</si>
  <si>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</si>
  <si>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</si>
  <si>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</si>
  <si>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</si>
  <si>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</si>
  <si>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</si>
  <si>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</si>
  <si>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</si>
  <si>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</si>
  <si>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</si>
  <si>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</si>
  <si>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</si>
  <si>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</si>
  <si>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</si>
  <si>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</si>
  <si>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</si>
  <si>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</si>
  <si>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</si>
  <si>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</si>
  <si>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</si>
  <si>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</si>
  <si>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</si>
  <si>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</si>
  <si>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</si>
  <si>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</si>
  <si>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</si>
  <si>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</si>
  <si>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</si>
  <si>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</si>
  <si>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</si>
  <si>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</si>
  <si>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</si>
  <si>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</si>
  <si>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</si>
  <si>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</si>
  <si>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</si>
  <si>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</si>
  <si>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</si>
  <si>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</si>
  <si>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</si>
  <si>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</si>
  <si>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</si>
  <si>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</si>
  <si>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</si>
  <si>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</si>
  <si>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</si>
  <si>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</si>
  <si>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</si>
  <si>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</si>
  <si>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</si>
  <si>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</si>
  <si>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</si>
  <si>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</si>
  <si>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</si>
  <si>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</si>
  <si>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</si>
  <si>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</si>
  <si>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</si>
  <si>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</si>
  <si>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</si>
  <si>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</si>
  <si>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</si>
  <si>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</si>
  <si>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</si>
  <si>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</si>
  <si>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</si>
  <si>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</si>
  <si>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</si>
  <si>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</si>
  <si>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</si>
  <si>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</si>
  <si>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</si>
  <si>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</si>
  <si>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</si>
  <si>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</si>
  <si>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</si>
  <si>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</si>
  <si>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</si>
  <si>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</si>
  <si>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</si>
  <si>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</si>
  <si>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</si>
  <si>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</si>
  <si>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</si>
  <si>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</si>
  <si>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</si>
  <si>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</si>
  <si>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</si>
  <si>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</si>
  <si>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</si>
  <si>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</si>
  <si>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</si>
  <si>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</si>
  <si>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</si>
  <si>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</si>
  <si>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</si>
  <si>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</si>
  <si>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</si>
  <si>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</si>
  <si>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</si>
  <si>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</si>
  <si>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</si>
  <si>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</si>
  <si>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</si>
  <si>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</si>
  <si>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</si>
  <si>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</si>
  <si>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</si>
  <si>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</si>
  <si>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</si>
  <si>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</si>
  <si>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</si>
  <si>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</si>
  <si>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</si>
  <si>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</si>
  <si>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</si>
  <si>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</si>
  <si>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</si>
  <si>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</si>
  <si>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</si>
  <si>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</si>
  <si>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</si>
  <si>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</si>
  <si>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</si>
  <si>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</si>
  <si>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</si>
  <si>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</si>
  <si>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</si>
  <si>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</si>
  <si>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</si>
  <si>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</si>
  <si>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</si>
  <si>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</si>
  <si>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</si>
  <si>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</si>
  <si>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</si>
  <si>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</si>
  <si>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</si>
  <si>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</si>
  <si>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</si>
  <si>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</si>
  <si>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</si>
  <si>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</si>
  <si>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</si>
  <si>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</si>
  <si>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</si>
  <si>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</si>
  <si>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</si>
  <si>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</si>
  <si>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</si>
  <si>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</si>
  <si>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</si>
  <si>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</si>
  <si>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</si>
  <si>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</si>
  <si>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</si>
  <si>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</si>
  <si>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</si>
  <si>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</si>
  <si>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</si>
  <si>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</si>
  <si>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</si>
  <si>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</si>
  <si>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</si>
  <si>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</si>
  <si>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</si>
  <si>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</si>
  <si>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</si>
  <si>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</si>
  <si>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</si>
  <si>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</si>
  <si>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</si>
  <si>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</si>
  <si>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</si>
  <si>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</si>
  <si>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</si>
  <si>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</si>
  <si>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</si>
  <si>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</si>
  <si>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</si>
  <si>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</si>
  <si>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</si>
  <si>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</si>
  <si>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</si>
  <si>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</si>
  <si>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</si>
  <si>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</si>
  <si>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</si>
  <si>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</si>
  <si>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</si>
  <si>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</si>
  <si>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</si>
  <si>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</si>
  <si>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</si>
  <si>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</si>
  <si>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</si>
  <si>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</si>
  <si>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</si>
  <si>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</si>
  <si>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</si>
  <si>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</si>
  <si>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</si>
  <si>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</si>
  <si>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</si>
  <si>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</si>
  <si>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</si>
  <si>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</si>
  <si>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</si>
  <si>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</si>
  <si>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</si>
  <si>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</si>
  <si>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</si>
  <si>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</si>
  <si>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</si>
  <si>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</si>
  <si>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</si>
  <si>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</si>
  <si>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</si>
  <si>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</si>
  <si>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</si>
  <si>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</si>
  <si>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</si>
  <si>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</si>
  <si>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</si>
  <si>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</si>
  <si>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</si>
  <si>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</si>
  <si>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</si>
  <si>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</si>
  <si>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</si>
  <si>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</si>
  <si>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</si>
  <si>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</si>
  <si>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</si>
  <si>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</si>
  <si>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</si>
  <si>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</si>
  <si>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</si>
  <si>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</si>
  <si>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</si>
  <si>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</si>
  <si>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</si>
  <si>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</si>
  <si>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</si>
  <si>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</si>
  <si>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</si>
  <si>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</si>
  <si>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</si>
  <si>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</si>
  <si>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</si>
  <si>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</si>
  <si>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</si>
  <si>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</si>
  <si>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</si>
  <si>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</si>
  <si>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</si>
  <si>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</si>
  <si>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</si>
  <si>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</si>
  <si>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</si>
  <si>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</si>
  <si>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</si>
  <si>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</si>
  <si>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</si>
  <si>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</si>
  <si>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</si>
  <si>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</si>
  <si>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</si>
  <si>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</si>
  <si>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</si>
  <si>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</si>
  <si>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</si>
  <si>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</si>
  <si>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</si>
  <si>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</si>
  <si>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</si>
  <si>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</si>
  <si>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</si>
  <si>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</si>
  <si>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</si>
  <si>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</si>
  <si>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</si>
  <si>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</si>
  <si>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</si>
  <si>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</si>
  <si>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</si>
  <si>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</si>
  <si>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</si>
  <si>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</si>
  <si>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</si>
  <si>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</si>
  <si>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</si>
  <si>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</si>
  <si>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</si>
  <si>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</si>
  <si>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</si>
  <si>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</si>
  <si>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</si>
  <si>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</si>
  <si>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</si>
  <si>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</si>
  <si>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</si>
  <si>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</si>
  <si>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</si>
  <si>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</si>
  <si>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</si>
  <si>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</si>
  <si>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</si>
  <si>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</si>
  <si>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</si>
  <si>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</si>
  <si>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</si>
  <si>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</si>
  <si>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</si>
  <si>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</si>
  <si>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</si>
  <si>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</si>
  <si>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</si>
  <si>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</si>
  <si>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</si>
  <si>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</si>
  <si>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</si>
  <si>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</si>
  <si>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</si>
  <si>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</si>
  <si>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</si>
  <si>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</si>
  <si>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</si>
  <si>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</si>
  <si>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</si>
  <si>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</si>
  <si>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</si>
  <si>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</si>
  <si>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</si>
  <si>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</si>
  <si>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</si>
  <si>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</si>
  <si>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</si>
  <si>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</si>
  <si>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</si>
  <si>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</si>
  <si>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</si>
  <si>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</si>
  <si>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</si>
  <si>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</si>
  <si>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</si>
  <si>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</si>
  <si>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</si>
  <si>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</si>
  <si>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</si>
  <si>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</si>
  <si>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</si>
  <si>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</si>
  <si>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</si>
  <si>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</si>
  <si>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</si>
  <si>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</si>
  <si>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</si>
  <si>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</si>
  <si>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</si>
  <si>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</si>
  <si>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</si>
  <si>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</si>
  <si>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</si>
  <si>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</si>
  <si>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</si>
  <si>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</si>
  <si>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</si>
  <si>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</si>
  <si>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</si>
  <si>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</si>
  <si>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</si>
  <si>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</si>
  <si>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</si>
  <si>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</si>
  <si>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</si>
  <si>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</si>
  <si>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</si>
  <si>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</si>
  <si>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</si>
  <si>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</si>
  <si>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</si>
  <si>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</si>
  <si>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</si>
  <si>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</si>
  <si>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</si>
  <si>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</si>
  <si>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</si>
  <si>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</si>
  <si>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</si>
  <si>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</si>
  <si>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</si>
  <si>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</si>
  <si>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</si>
  <si>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</si>
  <si>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</si>
  <si>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</si>
  <si>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</si>
  <si>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</si>
  <si>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</si>
  <si>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</si>
  <si>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</si>
  <si>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</si>
  <si>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</si>
  <si>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</si>
  <si>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</si>
  <si>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</si>
  <si>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</si>
  <si>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</si>
  <si>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</si>
  <si>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</si>
  <si>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</si>
  <si>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</si>
  <si>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</si>
  <si>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</si>
  <si>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</si>
  <si>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</si>
  <si>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</si>
  <si>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</si>
  <si>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</si>
  <si>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</si>
  <si>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</si>
  <si>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</si>
  <si>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</si>
  <si>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</si>
  <si>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</si>
  <si>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</si>
  <si>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</si>
  <si>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</si>
  <si>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</si>
  <si>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</si>
  <si>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</si>
  <si>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</si>
  <si>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</si>
  <si>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</si>
  <si>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</si>
  <si>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</si>
  <si>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</si>
  <si>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</si>
  <si>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</si>
  <si>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</si>
  <si>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</si>
  <si>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</si>
  <si>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</si>
  <si>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</si>
  <si>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</si>
  <si>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</si>
  <si>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</si>
  <si>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</si>
  <si>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</si>
  <si>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</si>
  <si>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</si>
  <si>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</si>
  <si>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</si>
  <si>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</si>
  <si>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</si>
  <si>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</si>
  <si>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</si>
  <si>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</si>
  <si>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</si>
  <si>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</si>
  <si>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</si>
  <si>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</si>
  <si>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</si>
  <si>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</si>
  <si>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</si>
  <si>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</si>
  <si>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</si>
  <si>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</si>
  <si>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</si>
  <si>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</si>
  <si>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</si>
  <si>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</si>
  <si>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</si>
  <si>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</si>
  <si>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</si>
  <si>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</si>
  <si>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</si>
  <si>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</si>
  <si>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</si>
  <si>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</si>
  <si>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</si>
  <si>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</si>
  <si>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</si>
  <si>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</si>
  <si>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</si>
  <si>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</si>
  <si>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</si>
  <si>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</si>
  <si>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</si>
  <si>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</si>
  <si>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</si>
  <si>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</si>
  <si>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</si>
  <si>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</si>
  <si>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</si>
  <si>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</si>
  <si>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</si>
  <si>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</si>
  <si>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</si>
  <si>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</si>
  <si>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</si>
  <si>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</si>
  <si>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</si>
  <si>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</si>
  <si>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</si>
  <si>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</si>
  <si>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</si>
  <si>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</si>
  <si>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</si>
  <si>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</si>
  <si>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</si>
  <si>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</si>
  <si>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</si>
  <si>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</si>
  <si>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</si>
  <si>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</si>
  <si>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</si>
  <si>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</si>
  <si>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</si>
  <si>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</si>
  <si>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</si>
  <si>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</si>
  <si>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</si>
  <si>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</si>
  <si>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</si>
  <si>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</si>
  <si>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</si>
  <si>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</si>
  <si>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</si>
  <si>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</si>
  <si>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</si>
  <si>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</si>
  <si>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</si>
  <si>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</si>
  <si>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</si>
  <si>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</si>
  <si>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</si>
  <si>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</si>
  <si>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</si>
  <si>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</si>
  <si>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</si>
  <si>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</si>
  <si>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</si>
  <si>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</si>
  <si>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</si>
  <si>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</si>
  <si>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</si>
  <si>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</si>
  <si>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</si>
  <si>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</si>
  <si>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</si>
  <si>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</si>
  <si>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</si>
  <si>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</si>
  <si>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</si>
  <si>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</si>
  <si>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</si>
  <si>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</si>
  <si>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</si>
  <si>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</si>
  <si>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</si>
  <si>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</si>
  <si>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</si>
  <si>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</si>
  <si>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</si>
  <si>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</si>
  <si>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</si>
  <si>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</si>
  <si>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</si>
  <si>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</si>
  <si>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</si>
  <si>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</si>
  <si>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</si>
  <si>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</si>
  <si>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</si>
  <si>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</si>
  <si>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</si>
  <si>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</si>
  <si>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</si>
  <si>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</si>
  <si>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</si>
  <si>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</si>
  <si>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</si>
  <si>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</si>
  <si>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</si>
  <si>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</si>
  <si>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</si>
  <si>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</si>
  <si>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</si>
  <si>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</si>
  <si>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</si>
  <si>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</si>
  <si>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</si>
  <si>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</si>
  <si>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</si>
  <si>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</si>
  <si>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</si>
  <si>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</si>
  <si>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</si>
  <si>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</si>
  <si>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</si>
  <si>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</si>
  <si>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</si>
  <si>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</si>
  <si>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</si>
  <si>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</si>
  <si>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</si>
  <si>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</si>
  <si>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</si>
  <si>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</si>
  <si>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</si>
  <si>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</si>
  <si>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</si>
  <si>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</si>
  <si>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</si>
  <si>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</si>
  <si>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</si>
  <si>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</si>
  <si>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</si>
  <si>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</si>
  <si>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</si>
  <si>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</si>
  <si>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</si>
  <si>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</si>
  <si>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</si>
  <si>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</si>
  <si>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</si>
  <si>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</si>
  <si>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</si>
  <si>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</si>
  <si>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</si>
  <si>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</si>
  <si>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</si>
  <si>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</si>
  <si>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</si>
  <si>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</si>
  <si>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</si>
  <si>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</si>
  <si>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</si>
  <si>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</si>
  <si>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</si>
  <si>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</si>
  <si>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</si>
  <si>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</si>
  <si>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</si>
  <si>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</si>
  <si>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</si>
  <si>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</si>
  <si>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</si>
  <si>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</si>
  <si>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</si>
  <si>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</si>
  <si>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</si>
  <si>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</si>
  <si>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</si>
  <si>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</si>
  <si>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</si>
  <si>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</si>
  <si>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</si>
  <si>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</si>
  <si>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</si>
  <si>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</si>
  <si>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</si>
  <si>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</si>
  <si>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</si>
  <si>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</si>
  <si>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</si>
  <si>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</si>
  <si>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</si>
  <si>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</si>
  <si>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</si>
  <si>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</si>
  <si>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</si>
  <si>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</si>
  <si>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</si>
  <si>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</si>
  <si>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</si>
  <si>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</si>
  <si>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</si>
  <si>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</si>
  <si>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</si>
  <si>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</si>
  <si>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</si>
  <si>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</si>
  <si>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</si>
  <si>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</si>
  <si>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</si>
  <si>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</si>
  <si>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</si>
  <si>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</si>
  <si>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</si>
  <si>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</si>
  <si>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</si>
  <si>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</si>
  <si>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</si>
  <si>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</si>
  <si>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</si>
  <si>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</si>
  <si>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</si>
  <si>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</si>
  <si>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</si>
  <si>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</si>
  <si>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</si>
  <si>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</si>
  <si>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</si>
  <si>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</si>
  <si>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</si>
  <si>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</si>
  <si>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</si>
  <si>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</si>
  <si>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</si>
  <si>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</si>
  <si>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</si>
  <si>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</si>
  <si>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</si>
  <si>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</si>
  <si>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</si>
  <si>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</si>
  <si>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</si>
  <si>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</si>
  <si>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</si>
  <si>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</si>
  <si>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</si>
  <si>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</si>
  <si>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</si>
  <si>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</si>
  <si>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</si>
  <si>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</si>
  <si>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</si>
  <si>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</si>
  <si>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</si>
  <si>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</si>
  <si>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</si>
  <si>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</si>
  <si>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</si>
  <si>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</si>
  <si>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</si>
  <si>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</si>
  <si>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</si>
  <si>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</si>
  <si>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</si>
  <si>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</si>
  <si>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</si>
  <si>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</si>
  <si>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</si>
  <si>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</si>
  <si>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</si>
  <si>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</si>
  <si>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</si>
  <si>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</si>
  <si>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</si>
  <si>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</si>
  <si>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</si>
  <si>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</si>
  <si>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</si>
  <si>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</si>
  <si>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</si>
  <si>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</si>
  <si>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</si>
  <si>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</si>
  <si>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</si>
  <si>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</si>
  <si>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</si>
  <si>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</si>
  <si>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</si>
  <si>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</si>
  <si>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</si>
  <si>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</si>
  <si>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</si>
  <si>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</si>
  <si>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</si>
  <si>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</si>
  <si>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</si>
  <si>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</si>
  <si>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</si>
  <si>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</si>
  <si>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</si>
  <si>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</si>
  <si>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</si>
  <si>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</si>
  <si>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</si>
  <si>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</si>
  <si>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</si>
  <si>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</si>
  <si>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</si>
  <si>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</si>
  <si>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</si>
  <si>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</si>
  <si>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</si>
  <si>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</si>
  <si>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</si>
  <si>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</si>
  <si>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</si>
  <si>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</si>
  <si>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</si>
  <si>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</si>
  <si>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</si>
  <si>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</si>
  <si>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</si>
  <si>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</si>
  <si>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</si>
  <si>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</si>
  <si>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</si>
  <si>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</si>
  <si>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</si>
  <si>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</si>
  <si>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</si>
  <si>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</si>
  <si>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</si>
  <si>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</si>
  <si>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</si>
  <si>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</si>
  <si>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</si>
  <si>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</si>
  <si>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</si>
  <si>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</si>
  <si>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</si>
  <si>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</si>
  <si>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</si>
  <si>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</si>
  <si>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</si>
  <si>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</si>
  <si>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</si>
  <si>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</si>
  <si>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</si>
  <si>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</si>
  <si>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</si>
  <si>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</si>
  <si>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</si>
  <si>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</si>
  <si>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</si>
  <si>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</si>
  <si>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</si>
  <si>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</si>
  <si>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</si>
  <si>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</si>
  <si>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</si>
  <si>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</si>
  <si>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</si>
  <si>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</si>
  <si>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</si>
  <si>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</si>
  <si>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</si>
  <si>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</si>
  <si>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</si>
  <si>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</si>
  <si>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</si>
  <si>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</si>
  <si>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</si>
  <si>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</si>
  <si>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</si>
  <si>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</si>
  <si>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</si>
  <si>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</si>
  <si>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</si>
  <si>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</si>
  <si>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</si>
  <si>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</si>
  <si>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</si>
  <si>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</si>
  <si>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</si>
  <si>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</si>
  <si>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</si>
  <si>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</si>
  <si>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</si>
  <si>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</si>
  <si>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</si>
  <si>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</si>
  <si>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</si>
  <si>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</si>
  <si>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</si>
  <si>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</si>
  <si>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</si>
  <si>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</si>
  <si>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</si>
  <si>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</si>
  <si>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</si>
  <si>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</si>
  <si>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</si>
  <si>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</si>
  <si>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</si>
  <si>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</si>
  <si>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</si>
  <si>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</si>
  <si>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</si>
  <si>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</si>
  <si>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</si>
  <si>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</si>
  <si>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</si>
  <si>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</si>
  <si>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</si>
  <si>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</si>
  <si>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</si>
  <si>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</si>
  <si>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</si>
  <si>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</si>
  <si>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</si>
  <si>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</si>
  <si>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</si>
  <si>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</si>
  <si>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</si>
  <si>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</si>
  <si>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</si>
  <si>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</si>
  <si>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</si>
  <si>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</si>
  <si>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</si>
  <si>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</si>
  <si>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</si>
  <si>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</si>
  <si>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</si>
  <si>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</si>
  <si>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</si>
  <si>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</si>
  <si>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</si>
  <si>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</si>
  <si>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</si>
  <si>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</si>
  <si>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</si>
  <si>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</si>
  <si>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</si>
  <si>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</si>
  <si>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</si>
  <si>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</si>
  <si>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</si>
  <si>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</si>
  <si>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</si>
  <si>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</si>
  <si>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</si>
  <si>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</si>
  <si>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</si>
  <si>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</si>
  <si>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</si>
  <si>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</si>
  <si>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</si>
  <si>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</si>
  <si>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</si>
  <si>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</si>
  <si>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</si>
  <si>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</si>
  <si>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</si>
  <si>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</si>
  <si>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</si>
  <si>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</si>
  <si>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</si>
  <si>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</si>
  <si>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</si>
  <si>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</si>
  <si>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</si>
  <si>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</si>
  <si>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</si>
  <si>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</si>
  <si>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</si>
  <si>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</si>
  <si>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</si>
  <si>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</si>
  <si>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</si>
  <si>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</si>
  <si>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</si>
  <si>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</si>
  <si>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</si>
  <si>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</si>
  <si>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</si>
  <si>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</si>
  <si>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</si>
  <si>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</si>
  <si>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</si>
  <si>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</si>
  <si>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</si>
  <si>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</si>
  <si>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</si>
  <si>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</si>
  <si>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</si>
  <si>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</si>
  <si>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</si>
  <si>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</si>
  <si>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</si>
  <si>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</si>
  <si>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</si>
  <si>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</si>
  <si>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</si>
  <si>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</si>
  <si>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</si>
  <si>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</si>
  <si>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</si>
  <si>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</si>
  <si>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</si>
  <si>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</si>
  <si>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</si>
  <si>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</si>
  <si>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</si>
  <si>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</si>
  <si>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</si>
  <si>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</si>
  <si>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</si>
  <si>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</si>
  <si>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</si>
  <si>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</si>
  <si>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</si>
  <si>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</si>
  <si>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</si>
  <si>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</si>
  <si>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</si>
  <si>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</si>
  <si>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</si>
  <si>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</si>
  <si>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</si>
  <si>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</si>
  <si>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</si>
  <si>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</si>
  <si>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</si>
  <si>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</si>
  <si>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</si>
  <si>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</si>
  <si>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</si>
  <si>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</si>
  <si>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</si>
  <si>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</si>
  <si>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</si>
  <si>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</si>
  <si>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</si>
  <si>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</si>
  <si>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</si>
  <si>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</si>
  <si>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</si>
  <si>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</si>
  <si>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</si>
  <si>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</si>
  <si>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</si>
  <si>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</si>
  <si>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</si>
  <si>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</si>
  <si>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</si>
  <si>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</si>
  <si>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</si>
  <si>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</si>
  <si>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</si>
  <si>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</si>
  <si>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</si>
  <si>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</si>
  <si>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</si>
  <si>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</si>
  <si>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</si>
  <si>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</si>
  <si>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</si>
  <si>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</si>
  <si>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</si>
  <si>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</si>
  <si>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</si>
  <si>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</si>
  <si>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</si>
  <si>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</si>
  <si>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</si>
  <si>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</si>
  <si>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</si>
  <si>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</si>
  <si>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</si>
  <si>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</si>
  <si>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</si>
  <si>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</si>
  <si>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</si>
  <si>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</si>
  <si>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</si>
  <si>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</si>
  <si>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</si>
  <si>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</si>
  <si>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</si>
  <si>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</si>
  <si>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</si>
  <si>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</si>
  <si>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</si>
  <si>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</si>
  <si>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</si>
  <si>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</si>
  <si>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</si>
  <si>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</si>
  <si>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</si>
  <si>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</si>
  <si>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</si>
  <si>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</si>
  <si>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</si>
  <si>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</si>
  <si>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</si>
  <si>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</si>
  <si>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</si>
  <si>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</si>
  <si>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</si>
  <si>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</si>
  <si>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</si>
  <si>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</si>
  <si>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</si>
  <si>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</si>
  <si>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</si>
  <si>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</si>
  <si>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</si>
  <si>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</si>
  <si>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</si>
  <si>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</si>
  <si>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</si>
  <si>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</si>
  <si>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</si>
  <si>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</si>
  <si>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</si>
  <si>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</si>
  <si>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</si>
  <si>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</si>
  <si>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</si>
  <si>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</si>
  <si>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</si>
  <si>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</si>
  <si>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</si>
  <si>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</si>
  <si>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</si>
  <si>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</si>
  <si>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</si>
  <si>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</si>
  <si>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</si>
  <si>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</si>
  <si>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</si>
  <si>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</si>
  <si>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</si>
  <si>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</si>
  <si>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</si>
  <si>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</si>
  <si>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</si>
  <si>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</si>
  <si>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</si>
  <si>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</si>
  <si>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</si>
  <si>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</si>
  <si>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</si>
  <si>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</si>
  <si>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</si>
  <si>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</si>
  <si>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</si>
  <si>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</si>
  <si>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</si>
  <si>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</si>
  <si>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</si>
  <si>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</si>
  <si>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</si>
  <si>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</si>
  <si>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</si>
  <si>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</si>
  <si>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</si>
  <si>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</si>
  <si>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</si>
  <si>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</si>
  <si>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</si>
  <si>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</si>
  <si>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</si>
  <si>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</si>
  <si>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</si>
  <si>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</si>
  <si>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</si>
  <si>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</si>
  <si>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</si>
  <si>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</si>
  <si>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</si>
  <si>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</si>
  <si>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</si>
  <si>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</si>
  <si>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</si>
  <si>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</si>
  <si>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</si>
  <si>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</si>
  <si>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</si>
  <si>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</si>
  <si>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</si>
  <si>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</si>
  <si>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</si>
  <si>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</si>
  <si>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</si>
  <si>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</si>
  <si>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</si>
  <si>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</si>
  <si>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</si>
  <si>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</si>
  <si>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</si>
  <si>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</si>
  <si>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</si>
  <si>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</si>
  <si>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</si>
  <si>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</si>
  <si>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</si>
  <si>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</si>
  <si>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</si>
  <si>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</si>
  <si>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</si>
  <si>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</si>
  <si>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</si>
  <si>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</si>
  <si>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</si>
  <si>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</si>
  <si>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</si>
  <si>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</si>
  <si>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</si>
  <si>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</si>
  <si>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</si>
  <si>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</si>
  <si>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</si>
  <si>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</si>
  <si>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</si>
  <si>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</si>
  <si>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</si>
  <si>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</si>
  <si>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</si>
  <si>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</si>
  <si>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</si>
  <si>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</si>
  <si>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</si>
  <si>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</si>
  <si>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</si>
  <si>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</si>
  <si>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</si>
  <si>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</si>
  <si>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</si>
  <si>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</si>
  <si>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</si>
  <si>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</si>
  <si>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</si>
  <si>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</si>
  <si>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</si>
  <si>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</si>
  <si>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</si>
  <si>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</si>
  <si>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</si>
  <si>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</si>
  <si>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</si>
  <si>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</si>
  <si>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</si>
  <si>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</si>
  <si>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</si>
  <si>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</si>
  <si>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</si>
  <si>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</si>
  <si>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</si>
  <si>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</si>
  <si>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</si>
  <si>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</si>
  <si>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</si>
  <si>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</si>
  <si>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</si>
  <si>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</si>
  <si>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</si>
  <si>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</si>
  <si>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</si>
  <si>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</si>
  <si>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</si>
  <si>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</si>
  <si>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</si>
  <si>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</si>
  <si>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</si>
  <si>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</si>
  <si>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</si>
  <si>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</si>
  <si>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</si>
  <si>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</si>
  <si>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</si>
  <si>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</si>
  <si>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</si>
  <si>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</si>
  <si>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</si>
  <si>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</si>
  <si>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</si>
  <si>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</si>
  <si>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</si>
  <si>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</si>
  <si>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</si>
  <si>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</si>
  <si>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</si>
  <si>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</si>
  <si>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</si>
  <si>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</si>
  <si>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</si>
  <si>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</si>
  <si>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</si>
  <si>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</si>
  <si>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</si>
  <si>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</si>
  <si>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</si>
  <si>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</si>
  <si>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</si>
  <si>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</si>
  <si>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</si>
  <si>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</si>
  <si>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</si>
  <si>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</si>
  <si>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</si>
  <si>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</si>
  <si>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</si>
  <si>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</si>
  <si>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</si>
  <si>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</si>
  <si>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</si>
  <si>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</si>
  <si>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</si>
  <si>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</si>
  <si>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</si>
  <si>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</si>
  <si>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</si>
  <si>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</si>
  <si>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</si>
  <si>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</si>
  <si>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</si>
  <si>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</si>
  <si>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</si>
  <si>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</si>
  <si>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</si>
  <si>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</si>
  <si>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</si>
  <si>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</si>
  <si>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</si>
  <si>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</si>
  <si>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</si>
  <si>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</si>
  <si>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</si>
  <si>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</si>
  <si>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</si>
  <si>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</si>
  <si>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</si>
  <si>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</si>
  <si>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</si>
  <si>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</si>
  <si>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</si>
  <si>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</si>
  <si>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</si>
  <si>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</si>
  <si>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</si>
  <si>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</si>
  <si>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</si>
  <si>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</si>
  <si>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</si>
  <si>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</si>
  <si>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</si>
  <si>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</si>
  <si>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</si>
  <si>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</si>
  <si>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</si>
  <si>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</si>
  <si>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</si>
  <si>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</si>
  <si>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</si>
  <si>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</si>
  <si>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</si>
  <si>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</si>
  <si>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</si>
  <si>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</si>
  <si>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</si>
  <si>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</si>
  <si>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</si>
  <si>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</si>
  <si>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</si>
  <si>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</si>
  <si>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</si>
  <si>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</si>
  <si>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</si>
  <si>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</si>
  <si>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</si>
  <si>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</si>
  <si>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</si>
  <si>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</si>
  <si>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</si>
  <si>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</si>
  <si>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</si>
  <si>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</si>
  <si>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</si>
  <si>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</si>
  <si>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</si>
  <si>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</si>
  <si>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</si>
  <si>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</si>
  <si>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</si>
  <si>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</si>
  <si>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</si>
  <si>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</si>
  <si>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</si>
  <si>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</si>
  <si>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</si>
  <si>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</si>
  <si>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</si>
  <si>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</si>
  <si>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</si>
  <si>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</si>
  <si>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</si>
  <si>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</si>
  <si>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</si>
  <si>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</si>
  <si>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</si>
  <si>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</si>
  <si>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</si>
  <si>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</si>
  <si>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</si>
  <si>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</si>
  <si>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</si>
  <si>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</si>
  <si>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</si>
  <si>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</si>
  <si>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</si>
  <si>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</si>
  <si>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</si>
  <si>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</si>
  <si>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</si>
  <si>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</si>
  <si>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</si>
  <si>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</si>
  <si>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</si>
  <si>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</si>
  <si>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</si>
  <si>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</si>
  <si>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</si>
  <si>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</si>
  <si>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</si>
  <si>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</si>
  <si>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</si>
  <si>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</si>
  <si>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</si>
  <si>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</si>
  <si>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</si>
  <si>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</si>
  <si>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</si>
  <si>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</si>
  <si>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</si>
  <si>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</si>
  <si>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</si>
  <si>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</si>
  <si>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</si>
  <si>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</si>
  <si>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</si>
  <si>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</si>
  <si>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</si>
  <si>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</si>
  <si>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</si>
  <si>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</si>
  <si>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</si>
  <si>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</si>
  <si>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</si>
  <si>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</si>
  <si>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</si>
  <si>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</si>
  <si>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</si>
  <si>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</si>
  <si>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</si>
  <si>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</si>
  <si>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</si>
  <si>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</si>
  <si>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</si>
  <si>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</si>
  <si>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</si>
  <si>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</si>
  <si>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</si>
  <si>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</si>
  <si>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</si>
  <si>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</si>
  <si>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</si>
  <si>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</si>
  <si>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</si>
  <si>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</si>
  <si>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</si>
  <si>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</si>
  <si>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</si>
  <si>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</si>
  <si>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</si>
  <si>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</si>
  <si>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</si>
  <si>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</si>
  <si>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</si>
  <si>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</si>
  <si>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</si>
  <si>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</si>
  <si>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</si>
  <si>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</si>
  <si>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</si>
  <si>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</si>
  <si>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</si>
  <si>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</si>
  <si>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</si>
  <si>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</si>
  <si>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</si>
  <si>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</si>
  <si>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</si>
  <si>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</si>
  <si>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</si>
  <si>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</si>
  <si>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</si>
  <si>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</si>
  <si>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</si>
  <si>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</si>
  <si>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</si>
  <si>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</si>
  <si>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</si>
  <si>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</si>
  <si>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</si>
  <si>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</si>
  <si>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</si>
  <si>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</si>
  <si>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</si>
  <si>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</si>
  <si>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</si>
  <si>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</si>
  <si>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</si>
  <si>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</si>
  <si>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</si>
  <si>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</si>
  <si>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</si>
  <si>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</si>
  <si>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</si>
  <si>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</si>
  <si>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</si>
  <si>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</si>
  <si>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</si>
  <si>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</si>
  <si>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</si>
  <si>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</si>
  <si>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</si>
  <si>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</si>
  <si>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</si>
  <si>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</si>
  <si>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</si>
  <si>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</si>
  <si>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</si>
  <si>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</si>
  <si>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</si>
  <si>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</si>
  <si>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</si>
  <si>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</si>
  <si>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</si>
  <si>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</si>
  <si>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</si>
  <si>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</si>
  <si>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</si>
  <si>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</si>
  <si>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</si>
  <si>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</si>
  <si>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</si>
  <si>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</si>
  <si>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</si>
  <si>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</si>
  <si>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</si>
  <si>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</si>
  <si>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</si>
  <si>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</si>
  <si>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</si>
  <si>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</si>
  <si>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</si>
  <si>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</si>
  <si>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</si>
  <si>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</si>
  <si>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</si>
  <si>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</si>
  <si>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</si>
  <si>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</si>
  <si>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</si>
  <si>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</si>
  <si>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</si>
  <si>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</si>
  <si>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</si>
  <si>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</si>
  <si>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</si>
  <si>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</si>
  <si>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</si>
  <si>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</si>
  <si>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</si>
  <si>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</si>
  <si>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</si>
  <si>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</si>
  <si>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</si>
  <si>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</si>
  <si>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</si>
  <si>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</si>
  <si>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</si>
  <si>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</si>
  <si>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</si>
  <si>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</si>
  <si>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</si>
  <si>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</si>
  <si>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</si>
  <si>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</si>
  <si>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</si>
  <si>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</si>
  <si>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</si>
  <si>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</si>
  <si>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</si>
  <si>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</si>
  <si>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</si>
  <si>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</si>
  <si>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</si>
  <si>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</si>
  <si>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</si>
  <si>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</si>
  <si>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</si>
  <si>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</si>
  <si>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</si>
  <si>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</si>
  <si>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</si>
  <si>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</si>
  <si>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</si>
  <si>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</si>
  <si>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</si>
  <si>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</si>
  <si>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</si>
  <si>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</si>
  <si>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</si>
  <si>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</si>
  <si>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</si>
  <si>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</si>
  <si>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</si>
  <si>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</si>
  <si>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</si>
  <si>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</si>
  <si>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</si>
  <si>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</si>
  <si>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</si>
  <si>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</si>
  <si>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</si>
  <si>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</si>
  <si>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</si>
  <si>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</si>
  <si>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</si>
  <si>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</si>
  <si>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</si>
  <si>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</si>
  <si>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</si>
  <si>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</si>
  <si>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</si>
  <si>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</si>
  <si>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</si>
  <si>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</si>
  <si>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</si>
  <si>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</si>
  <si>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</si>
  <si>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</si>
  <si>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</si>
  <si>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</si>
  <si>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</si>
  <si>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</si>
  <si>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</si>
  <si>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</si>
  <si>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</si>
  <si>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</si>
  <si>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</si>
  <si>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</si>
  <si>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</si>
  <si>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</si>
  <si>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</si>
  <si>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</si>
  <si>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</si>
  <si>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</si>
  <si>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</si>
  <si>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</si>
  <si>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</si>
  <si>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</si>
  <si>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</si>
  <si>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</si>
  <si>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</si>
  <si>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</si>
  <si>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</si>
  <si>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</si>
  <si>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</si>
  <si>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</si>
  <si>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</si>
  <si>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</si>
  <si>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</si>
  <si>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</si>
  <si>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</si>
  <si>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</si>
  <si>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</si>
  <si>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</si>
  <si>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</si>
  <si>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</si>
  <si>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</si>
  <si>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</si>
  <si>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</si>
  <si>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</si>
  <si>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</si>
  <si>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</si>
  <si>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</si>
  <si>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</si>
  <si>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</si>
  <si>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</si>
  <si>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</si>
  <si>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</si>
  <si>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</si>
  <si>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</si>
  <si>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</si>
  <si>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</si>
  <si>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</si>
  <si>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</si>
  <si>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</si>
  <si>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</si>
  <si>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</si>
  <si>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</si>
  <si>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</si>
  <si>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</si>
  <si>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</si>
  <si>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</si>
  <si>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</si>
  <si>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</si>
  <si>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</si>
  <si>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</si>
  <si>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</si>
  <si>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</si>
  <si>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</si>
  <si>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</si>
  <si>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</si>
  <si>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</si>
  <si>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</si>
  <si>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</si>
  <si>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</si>
  <si>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</si>
  <si>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</si>
  <si>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</si>
  <si>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</si>
  <si>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</si>
  <si>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</si>
  <si>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</si>
  <si>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</si>
  <si>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</si>
  <si>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</si>
  <si>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</si>
  <si>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</si>
  <si>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</si>
  <si>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</si>
  <si>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</si>
  <si>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</si>
  <si>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</si>
  <si>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</si>
  <si>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</si>
  <si>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</si>
  <si>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</si>
  <si>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</si>
  <si>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</si>
  <si>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</si>
  <si>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</si>
  <si>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</si>
  <si>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</si>
  <si>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</si>
  <si>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</si>
  <si>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</si>
  <si>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</si>
  <si>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</si>
  <si>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</si>
  <si>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</si>
  <si>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</si>
  <si>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</si>
  <si>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</si>
  <si>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</si>
  <si>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</si>
  <si>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</si>
  <si>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</si>
  <si>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</si>
  <si>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</si>
  <si>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</si>
  <si>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</si>
  <si>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</si>
  <si>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</si>
  <si>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</si>
  <si>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</si>
  <si>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</si>
  <si>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</si>
  <si>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</si>
  <si>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</si>
  <si>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</si>
  <si>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</si>
  <si>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</si>
  <si>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</si>
  <si>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</si>
  <si>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</si>
  <si>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</si>
  <si>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</si>
  <si>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</si>
  <si>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</si>
  <si>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</si>
  <si>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</si>
  <si>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</si>
  <si>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</si>
  <si>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</si>
  <si>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</si>
  <si>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</si>
  <si>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</si>
  <si>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</si>
  <si>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</si>
  <si>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</si>
  <si>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</si>
  <si>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</si>
  <si>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</si>
  <si>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</si>
  <si>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</si>
  <si>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</si>
  <si>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</si>
  <si>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</si>
  <si>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</si>
  <si>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</si>
  <si>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</si>
  <si>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</si>
  <si>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</si>
  <si>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</si>
  <si>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</si>
  <si>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</si>
  <si>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</si>
  <si>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</si>
  <si>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</si>
  <si>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</si>
  <si>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</si>
  <si>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</si>
  <si>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</si>
  <si>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</si>
  <si>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</si>
  <si>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</si>
  <si>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</si>
  <si>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</si>
  <si>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</si>
  <si>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</si>
  <si>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</si>
  <si>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</si>
  <si>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</si>
  <si>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</si>
  <si>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</si>
  <si>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</si>
  <si>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</si>
  <si>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</si>
  <si>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</si>
  <si>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</si>
  <si>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</si>
  <si>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</si>
  <si>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</si>
  <si>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</si>
  <si>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</si>
  <si>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</si>
  <si>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</si>
  <si>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</si>
  <si>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</si>
  <si>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</si>
  <si>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</si>
  <si>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</si>
  <si>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</si>
  <si>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</si>
  <si>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</si>
  <si>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</si>
  <si>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</si>
  <si>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</si>
  <si>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</si>
  <si>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</si>
  <si>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</si>
  <si>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</si>
  <si>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</si>
  <si>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</si>
  <si>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</si>
  <si>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</si>
  <si>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</si>
  <si>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</si>
  <si>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</si>
  <si>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</si>
  <si>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</si>
  <si>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</si>
  <si>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</si>
  <si>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</si>
  <si>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</si>
  <si>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</si>
  <si>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</si>
  <si>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</si>
  <si>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</si>
  <si>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</si>
  <si>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</si>
  <si>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</si>
  <si>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</si>
  <si>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</si>
  <si>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</si>
  <si>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</si>
  <si>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</si>
  <si>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</si>
  <si>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</si>
  <si>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</si>
  <si>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</si>
  <si>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</si>
  <si>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</si>
  <si>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</si>
  <si>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</si>
  <si>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</si>
  <si>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</si>
  <si>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</si>
  <si>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</si>
  <si>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</si>
  <si>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</si>
  <si>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</si>
  <si>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</si>
  <si>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</si>
  <si>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</si>
  <si>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</si>
  <si>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</si>
  <si>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</si>
  <si>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</si>
  <si>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</si>
  <si>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</si>
  <si>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</si>
  <si>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</si>
  <si>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</si>
  <si>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</si>
  <si>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</si>
  <si>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</si>
  <si>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</si>
  <si>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</si>
  <si>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</si>
  <si>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</si>
  <si>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</si>
  <si>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</si>
  <si>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</si>
  <si>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</si>
  <si>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</si>
  <si>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</si>
  <si>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</si>
  <si>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</si>
  <si>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</si>
  <si>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</si>
  <si>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</si>
  <si>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</si>
  <si>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</si>
  <si>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</si>
  <si>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</si>
  <si>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</si>
  <si>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</si>
  <si>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</si>
  <si>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</si>
  <si>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</si>
  <si>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</si>
  <si>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</si>
  <si>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</si>
  <si>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</si>
  <si>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</si>
  <si>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</si>
  <si>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</si>
  <si>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</si>
  <si>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</si>
  <si>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</si>
  <si>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</si>
  <si>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</si>
  <si>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</si>
  <si>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</si>
  <si>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</si>
  <si>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</si>
  <si>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</si>
  <si>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</si>
  <si>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</si>
  <si>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</si>
  <si>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</si>
  <si>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</si>
  <si>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</si>
  <si>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</si>
  <si>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</si>
  <si>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</si>
  <si>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</si>
  <si>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</si>
  <si>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</si>
  <si>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</si>
  <si>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</si>
  <si>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</si>
  <si>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</si>
  <si>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</si>
  <si>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</si>
  <si>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</si>
  <si>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</si>
  <si>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</si>
  <si>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</si>
  <si>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</si>
  <si>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</si>
  <si>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</si>
  <si>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</si>
  <si>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</si>
  <si>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</si>
  <si>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</si>
  <si>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</si>
  <si>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</si>
  <si>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</si>
  <si>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</si>
  <si>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</si>
  <si>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</si>
  <si>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</si>
  <si>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</si>
  <si>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</si>
  <si>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</si>
  <si>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</si>
  <si>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</si>
  <si>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</si>
  <si>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</si>
  <si>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</si>
  <si>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</si>
  <si>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</si>
  <si>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</si>
  <si>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</si>
  <si>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</si>
  <si>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</si>
  <si>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</si>
  <si>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</si>
  <si>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</si>
  <si>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</si>
  <si>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</si>
  <si>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</si>
  <si>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</si>
  <si>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</si>
  <si>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</si>
  <si>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</si>
  <si>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</si>
  <si>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</si>
  <si>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</si>
  <si>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</si>
  <si>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</si>
  <si>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</si>
  <si>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</si>
  <si>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</si>
  <si>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</si>
  <si>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</si>
  <si>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</si>
  <si>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</si>
  <si>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</si>
  <si>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</si>
  <si>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</si>
  <si>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</si>
  <si>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</si>
  <si>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</si>
  <si>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</si>
  <si>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</si>
  <si>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</si>
  <si>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</si>
  <si>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</si>
  <si>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</si>
  <si>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</si>
  <si>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</si>
  <si>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</si>
  <si>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</si>
  <si>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</si>
  <si>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</si>
  <si>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</si>
  <si>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</si>
  <si>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</si>
  <si>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</si>
  <si>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</si>
  <si>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</si>
  <si>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</si>
  <si>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</si>
  <si>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</si>
  <si>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</si>
  <si>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</si>
  <si>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</si>
  <si>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</si>
  <si>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</si>
  <si>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</si>
  <si>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</si>
  <si>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</si>
  <si>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</si>
  <si>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</si>
  <si>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</si>
  <si>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</si>
  <si>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</si>
  <si>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</si>
  <si>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</si>
  <si>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</si>
  <si>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</si>
  <si>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</si>
  <si>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</si>
  <si>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</si>
  <si>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</si>
  <si>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</si>
  <si>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</si>
  <si>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</si>
  <si>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</si>
  <si>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</si>
  <si>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</si>
  <si>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</si>
  <si>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</si>
  <si>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</si>
  <si>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</si>
  <si>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</si>
  <si>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</si>
  <si>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</si>
  <si>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</si>
  <si>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</si>
  <si>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</si>
  <si>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</si>
  <si>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</si>
  <si>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</si>
  <si>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</si>
  <si>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</si>
  <si>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</si>
  <si>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</si>
  <si>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</si>
  <si>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</si>
  <si>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</si>
  <si>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</si>
  <si>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</si>
  <si>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</si>
  <si>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</si>
  <si>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</si>
  <si>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</si>
  <si>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</si>
  <si>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</si>
  <si>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</si>
  <si>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</si>
  <si>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</si>
  <si>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</si>
  <si>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</si>
  <si>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</si>
  <si>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</si>
  <si>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</si>
  <si>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</si>
  <si>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</si>
  <si>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</si>
  <si>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</si>
  <si>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</si>
  <si>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</si>
  <si>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</si>
  <si>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</si>
  <si>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</si>
  <si>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</si>
  <si>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</si>
  <si>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</si>
  <si>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</si>
  <si>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</si>
  <si>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</si>
  <si>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</si>
  <si>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</si>
  <si>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</si>
  <si>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</si>
  <si>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</si>
  <si>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</si>
  <si>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</si>
  <si>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</si>
  <si>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</si>
  <si>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</si>
  <si>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</si>
  <si>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</si>
  <si>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</si>
  <si>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</si>
  <si>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</si>
  <si>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</si>
  <si>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</si>
  <si>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</si>
  <si>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</si>
  <si>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</si>
  <si>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</si>
  <si>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</si>
  <si>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</si>
  <si>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</si>
  <si>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</si>
  <si>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</si>
  <si>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</si>
  <si>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</si>
  <si>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</si>
  <si>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</si>
  <si>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</si>
  <si>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</si>
  <si>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</si>
  <si>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</si>
  <si>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</si>
  <si>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</si>
  <si>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</si>
  <si>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</si>
  <si>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</si>
  <si>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</si>
  <si>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</si>
  <si>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</si>
  <si>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</si>
  <si>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</si>
  <si>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</si>
  <si>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</si>
  <si>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</si>
  <si>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</si>
  <si>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</si>
  <si>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</si>
  <si>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</si>
  <si>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</si>
  <si>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</si>
  <si>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</si>
  <si>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</si>
  <si>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</si>
  <si>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</si>
  <si>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</si>
  <si>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</si>
  <si>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</si>
  <si>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</si>
  <si>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</si>
  <si>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</si>
  <si>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</si>
  <si>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</si>
  <si>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</si>
  <si>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</si>
  <si>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</si>
  <si>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</si>
  <si>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</si>
  <si>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</si>
  <si>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</si>
  <si>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</si>
  <si>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</si>
  <si>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</si>
  <si>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</si>
  <si>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</si>
  <si>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</si>
  <si>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</si>
  <si>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</si>
  <si>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</si>
  <si>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</si>
  <si>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</si>
  <si>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</si>
  <si>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</si>
  <si>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</si>
  <si>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</si>
  <si>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</si>
  <si>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</si>
  <si>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</si>
  <si>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</si>
  <si>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</si>
  <si>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</si>
  <si>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</si>
  <si>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</si>
  <si>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</si>
  <si>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</si>
  <si>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</si>
  <si>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</si>
  <si>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</si>
  <si>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</si>
  <si>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</si>
  <si>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</si>
  <si>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</si>
  <si>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</si>
  <si>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</si>
  <si>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</si>
  <si>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</si>
  <si>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</si>
  <si>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</si>
  <si>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</si>
  <si>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</si>
  <si>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</si>
  <si>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</si>
  <si>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</si>
  <si>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</si>
  <si>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</si>
  <si>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</si>
  <si>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</si>
  <si>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</si>
  <si>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</si>
  <si>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</si>
  <si>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</si>
  <si>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</si>
  <si>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</si>
  <si>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</si>
  <si>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</si>
  <si>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</si>
  <si>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</si>
  <si>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</si>
  <si>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</si>
  <si>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</si>
  <si>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</si>
  <si>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</si>
  <si>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</si>
  <si>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</si>
  <si>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</si>
  <si>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</si>
  <si>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</si>
  <si>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</si>
  <si>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</si>
  <si>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</si>
  <si>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</si>
  <si>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</si>
  <si>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</si>
  <si>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</si>
  <si>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</si>
  <si>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</si>
  <si>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</si>
  <si>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</si>
  <si>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</si>
  <si>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</si>
  <si>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</si>
  <si>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</si>
  <si>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</si>
  <si>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</si>
  <si>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</si>
  <si>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</si>
  <si>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</si>
  <si>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</si>
  <si>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</si>
  <si>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</si>
  <si>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</si>
  <si>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</si>
  <si>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</si>
  <si>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</si>
  <si>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</si>
  <si>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</si>
  <si>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</si>
  <si>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</si>
  <si>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</si>
  <si>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</si>
  <si>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</si>
  <si>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</si>
  <si>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</si>
  <si>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</si>
  <si>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</si>
  <si>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</si>
  <si>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</si>
  <si>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</si>
  <si>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</si>
  <si>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</si>
  <si>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</si>
  <si>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</si>
  <si>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</si>
  <si>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</si>
  <si>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</si>
  <si>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</si>
  <si>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</si>
  <si>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</si>
  <si>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</si>
  <si>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</si>
  <si>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</si>
  <si>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</si>
  <si>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</si>
  <si>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</si>
  <si>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</si>
  <si>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</si>
  <si>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</si>
  <si>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</si>
  <si>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</si>
  <si>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</si>
  <si>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</si>
  <si>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</si>
  <si>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</si>
  <si>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</si>
  <si>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</si>
  <si>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</si>
  <si>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</si>
  <si>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</si>
  <si>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</si>
  <si>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</si>
  <si>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</si>
  <si>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</si>
  <si>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</si>
  <si>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</si>
  <si>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</si>
  <si>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</si>
  <si>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</si>
  <si>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</si>
  <si>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</si>
  <si>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</si>
  <si>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</si>
  <si>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</si>
  <si>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</si>
  <si>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</si>
  <si>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</si>
  <si>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</si>
  <si>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</si>
  <si>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</si>
  <si>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</si>
  <si>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</si>
  <si>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</si>
  <si>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</si>
  <si>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</si>
  <si>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</si>
  <si>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</si>
  <si>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</si>
  <si>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</si>
  <si>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</si>
  <si>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</si>
  <si>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</si>
  <si>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</si>
  <si>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</si>
  <si>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</si>
  <si>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</si>
  <si>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</si>
  <si>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</si>
  <si>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</si>
  <si>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</si>
  <si>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</si>
  <si>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</si>
  <si>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</si>
  <si>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</si>
  <si>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</si>
  <si>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</si>
  <si>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</si>
  <si>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</si>
  <si>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</si>
  <si>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</si>
  <si>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</si>
  <si>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</si>
  <si>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</si>
  <si>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</si>
  <si>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</si>
  <si>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</si>
  <si>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</si>
  <si>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</si>
  <si>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</si>
  <si>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</si>
  <si>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</si>
  <si>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</si>
  <si>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</si>
  <si>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</si>
  <si>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</si>
  <si>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</si>
  <si>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</si>
  <si>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</si>
  <si>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</si>
  <si>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</si>
  <si>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</si>
  <si>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</si>
  <si>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</si>
  <si>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</si>
  <si>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</si>
  <si>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</si>
  <si>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</si>
  <si>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</si>
  <si>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</si>
  <si>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</si>
  <si>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</si>
  <si>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</si>
  <si>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</si>
  <si>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</si>
  <si>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</si>
  <si>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</si>
  <si>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</si>
  <si>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</si>
  <si>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</si>
  <si>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</si>
  <si>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</si>
  <si>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</si>
  <si>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</si>
  <si>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</si>
  <si>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</si>
  <si>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</si>
  <si>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</si>
  <si>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</si>
  <si>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</si>
  <si>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</si>
  <si>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</si>
  <si>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</si>
  <si>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</si>
  <si>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</si>
  <si>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</si>
  <si>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</si>
  <si>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</si>
  <si>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</si>
  <si>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</si>
  <si>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</si>
  <si>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</si>
  <si>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</si>
  <si>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</si>
  <si>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</si>
  <si>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</si>
  <si>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</si>
  <si>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</si>
  <si>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</si>
  <si>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</si>
  <si>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</si>
  <si>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</si>
  <si>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</si>
  <si>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</si>
  <si>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</si>
  <si>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</si>
  <si>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</si>
  <si>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</si>
  <si>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</si>
  <si>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</si>
  <si>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</si>
  <si>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</si>
  <si>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</si>
  <si>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</si>
  <si>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</si>
  <si>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</si>
  <si>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</si>
  <si>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</si>
  <si>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</si>
  <si>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</si>
  <si>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</si>
  <si>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</si>
  <si>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</si>
  <si>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</si>
  <si>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</si>
  <si>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</si>
  <si>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</si>
  <si>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</si>
  <si>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</si>
  <si>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</si>
  <si>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</si>
  <si>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</si>
  <si>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</si>
  <si>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</si>
  <si>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</si>
  <si>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</si>
  <si>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</si>
  <si>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</si>
  <si>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</si>
  <si>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</si>
  <si>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</si>
  <si>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</si>
  <si>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</si>
  <si>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</si>
  <si>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</si>
  <si>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</si>
  <si>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</si>
  <si>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</si>
  <si>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</si>
  <si>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</si>
  <si>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</si>
  <si>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</si>
  <si>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</si>
  <si>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</si>
  <si>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</si>
  <si>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</si>
  <si>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</si>
  <si>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</si>
  <si>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</si>
  <si>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</si>
  <si>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</si>
  <si>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</si>
  <si>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</si>
  <si>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</si>
  <si>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</si>
  <si>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</si>
  <si>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</si>
  <si>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</si>
  <si>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</si>
  <si>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</si>
  <si>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</si>
  <si>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</si>
  <si>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</si>
  <si>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</si>
  <si>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</si>
  <si>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</si>
  <si>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</si>
  <si>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</si>
  <si>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</si>
  <si>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</si>
  <si>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</si>
  <si>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</si>
  <si>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</si>
  <si>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</si>
  <si>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</si>
  <si>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</si>
  <si>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</si>
  <si>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</si>
  <si>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</si>
  <si>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</si>
  <si>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</si>
  <si>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</si>
  <si>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</si>
  <si>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</si>
  <si>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</si>
  <si>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</si>
  <si>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</si>
  <si>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</si>
  <si>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</si>
  <si>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</si>
  <si>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</si>
  <si>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</si>
  <si>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</si>
  <si>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</si>
  <si>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</si>
  <si>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</si>
  <si>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</si>
  <si>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</si>
  <si>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</si>
  <si>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</si>
  <si>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</si>
  <si>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</si>
  <si>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</si>
  <si>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</si>
  <si>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</si>
  <si>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</si>
  <si>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</si>
  <si>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</si>
  <si>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</si>
  <si>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</si>
  <si>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</si>
  <si>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</si>
  <si>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</si>
  <si>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</si>
  <si>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</si>
  <si>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</si>
  <si>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</si>
  <si>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</si>
  <si>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</si>
  <si>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</si>
  <si>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</si>
  <si>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</si>
  <si>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</si>
  <si>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</si>
  <si>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</si>
  <si>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</si>
  <si>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</si>
  <si>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</si>
  <si>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</si>
  <si>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</si>
  <si>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</si>
  <si>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</si>
  <si>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</si>
  <si>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</si>
  <si>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</si>
  <si>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</si>
  <si>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</si>
  <si>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</si>
  <si>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</si>
  <si>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</si>
  <si>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</si>
  <si>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</si>
  <si>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</si>
  <si>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</si>
  <si>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</si>
  <si>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</si>
  <si>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</si>
  <si>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</si>
  <si>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</si>
  <si>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</si>
  <si>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</si>
  <si>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</si>
  <si>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</si>
  <si>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</si>
  <si>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</si>
  <si>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</si>
  <si>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</si>
  <si>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</si>
  <si>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</si>
  <si>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</si>
  <si>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</si>
  <si>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</si>
  <si>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</si>
  <si>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</si>
  <si>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</si>
  <si>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</si>
  <si>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</si>
  <si>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</si>
  <si>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</si>
  <si>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</si>
  <si>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</si>
  <si>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</si>
  <si>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</si>
  <si>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</si>
  <si>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</si>
  <si>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</si>
  <si>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</si>
  <si>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</si>
  <si>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</si>
  <si>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</si>
  <si>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</si>
  <si>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</si>
  <si>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</si>
  <si>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</si>
  <si>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</si>
  <si>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</si>
  <si>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</si>
  <si>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</si>
  <si>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</si>
  <si>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</si>
  <si>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</si>
  <si>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</si>
  <si>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</si>
  <si>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</si>
  <si>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</si>
  <si>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</si>
  <si>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</si>
  <si>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</si>
  <si>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</si>
  <si>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</si>
  <si>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</si>
  <si>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</si>
  <si>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</si>
  <si>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</si>
  <si>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</si>
  <si>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</si>
  <si>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</si>
  <si>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</si>
  <si>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</si>
  <si>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</si>
  <si>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</si>
  <si>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</si>
  <si>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</si>
  <si>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</si>
  <si>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</si>
  <si>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</si>
  <si>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</si>
  <si>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</si>
  <si>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</si>
  <si>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</si>
  <si>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</si>
  <si>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</si>
  <si>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</si>
  <si>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</si>
  <si>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</si>
  <si>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</si>
  <si>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</si>
  <si>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</si>
  <si>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</si>
  <si>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</si>
  <si>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</si>
  <si>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</si>
  <si>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</si>
  <si>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</si>
  <si>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</si>
  <si>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</si>
  <si>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</si>
  <si>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</si>
  <si>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</si>
  <si>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</si>
  <si>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</si>
  <si>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</si>
  <si>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</si>
  <si>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</si>
  <si>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</si>
  <si>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</si>
  <si>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</si>
  <si>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</si>
  <si>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</si>
  <si>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</si>
  <si>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</si>
  <si>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</si>
  <si>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</si>
  <si>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</si>
  <si>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</si>
  <si>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</si>
  <si>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</si>
  <si>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</si>
  <si>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</si>
  <si>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</si>
  <si>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</si>
  <si>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</si>
  <si>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</si>
  <si>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</si>
  <si>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</si>
  <si>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</si>
  <si>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</si>
  <si>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</si>
  <si>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</si>
  <si>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</si>
  <si>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</si>
  <si>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</si>
  <si>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</si>
  <si>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</si>
  <si>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</si>
  <si>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</si>
  <si>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</si>
  <si>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</si>
  <si>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</si>
  <si>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</si>
  <si>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</si>
  <si>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</si>
  <si>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</si>
  <si>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</si>
  <si>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</si>
  <si>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</si>
  <si>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</si>
  <si>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</si>
  <si>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</si>
  <si>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</si>
  <si>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</si>
  <si>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</si>
  <si>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</si>
  <si>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</si>
  <si>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</si>
  <si>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</si>
  <si>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</si>
  <si>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</si>
  <si>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</si>
  <si>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</si>
  <si>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</si>
  <si>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</si>
  <si>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</si>
  <si>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</si>
  <si>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</si>
  <si>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</si>
  <si>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</si>
  <si>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</si>
  <si>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</si>
  <si>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</si>
  <si>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</si>
  <si>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</si>
  <si>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</si>
  <si>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</si>
  <si>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</si>
  <si>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</si>
  <si>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</si>
  <si>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</si>
  <si>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</si>
  <si>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</si>
  <si>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</si>
  <si>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</si>
  <si>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</si>
  <si>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</si>
  <si>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</si>
  <si>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</si>
  <si>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</si>
  <si>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</si>
  <si>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</si>
  <si>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</si>
  <si>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</si>
  <si>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</si>
  <si>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</si>
  <si>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</si>
  <si>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</si>
  <si>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</si>
  <si>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</si>
  <si>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</si>
  <si>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</si>
  <si>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</si>
  <si>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</si>
  <si>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</si>
  <si>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</si>
  <si>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</si>
  <si>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</si>
  <si>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</si>
  <si>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</si>
  <si>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</si>
  <si>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</si>
  <si>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</si>
  <si>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</si>
  <si>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</si>
  <si>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</si>
  <si>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</si>
  <si>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</si>
  <si>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</si>
  <si>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</si>
  <si>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</si>
  <si>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</si>
  <si>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</si>
  <si>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</si>
  <si>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</si>
  <si>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</si>
  <si>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</si>
  <si>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</si>
  <si>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</si>
  <si>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</si>
  <si>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</si>
  <si>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</si>
  <si>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</si>
  <si>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</si>
  <si>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</si>
  <si>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</si>
  <si>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</si>
  <si>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</si>
  <si>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</si>
  <si>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</si>
  <si>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</si>
  <si>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</si>
  <si>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</si>
  <si>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</si>
  <si>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</si>
  <si>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</si>
  <si>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</si>
  <si>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</si>
  <si>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</si>
  <si>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</si>
  <si>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</si>
  <si>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</si>
  <si>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</si>
  <si>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</si>
  <si>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</si>
  <si>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</si>
  <si>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</si>
  <si>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</si>
  <si>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</si>
  <si>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</si>
  <si>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</si>
  <si>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</si>
  <si>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</si>
  <si>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</si>
  <si>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</si>
  <si>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</si>
  <si>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</si>
  <si>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</si>
  <si>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</si>
  <si>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</si>
  <si>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</si>
  <si>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</si>
  <si>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</si>
  <si>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</si>
  <si>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</si>
  <si>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</si>
  <si>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</si>
  <si>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</si>
  <si>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</si>
  <si>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</si>
  <si>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</si>
  <si>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</si>
  <si>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</si>
  <si>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</si>
  <si>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</si>
  <si>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</si>
  <si>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</si>
  <si>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</si>
  <si>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</si>
  <si>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</si>
  <si>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</si>
  <si>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</si>
  <si>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</si>
  <si>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</si>
  <si>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</si>
  <si>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</si>
  <si>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</si>
  <si>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</si>
  <si>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</si>
  <si>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</si>
  <si>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</si>
  <si>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</si>
  <si>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</si>
  <si>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</si>
  <si>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</si>
  <si>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</si>
  <si>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</si>
  <si>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</si>
  <si>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</si>
  <si>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</si>
  <si>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</si>
  <si>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</si>
  <si>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</si>
  <si>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</si>
  <si>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</si>
  <si>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</si>
  <si>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</si>
  <si>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</si>
  <si>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</si>
  <si>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</si>
  <si>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</si>
  <si>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</si>
  <si>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</si>
  <si>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</si>
  <si>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</si>
  <si>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</si>
  <si>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</si>
  <si>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</si>
  <si>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</si>
  <si>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</si>
  <si>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</si>
  <si>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</si>
  <si>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</si>
  <si>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</si>
  <si>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</si>
  <si>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</si>
  <si>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</si>
  <si>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</si>
  <si>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</si>
  <si>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</si>
  <si>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</si>
  <si>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</si>
  <si>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</si>
  <si>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</si>
  <si>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</si>
  <si>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</si>
  <si>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</si>
  <si>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</si>
  <si>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</si>
  <si>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</si>
  <si>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</si>
  <si>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</si>
  <si>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</si>
  <si>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</si>
  <si>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</si>
  <si>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</si>
  <si>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</si>
  <si>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</si>
  <si>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</si>
  <si>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</si>
  <si>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</si>
  <si>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</si>
  <si>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</si>
  <si>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</si>
  <si>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</si>
  <si>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</si>
  <si>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</si>
  <si>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</si>
  <si>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</si>
  <si>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</si>
  <si>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</si>
  <si>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</si>
  <si>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</si>
  <si>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</si>
  <si>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</si>
  <si>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</si>
  <si>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</si>
  <si>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</si>
  <si>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</si>
  <si>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</si>
  <si>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</si>
  <si>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</si>
  <si>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</si>
  <si>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</si>
  <si>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</si>
  <si>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</si>
  <si>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</si>
  <si>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</si>
  <si>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</si>
  <si>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</si>
  <si>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</si>
  <si>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</si>
  <si>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</si>
  <si>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</si>
  <si>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</si>
  <si>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</si>
  <si>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</si>
  <si>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</si>
  <si>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</si>
  <si>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</si>
  <si>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</si>
  <si>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</si>
  <si>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</si>
  <si>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</si>
  <si>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</si>
  <si>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</si>
  <si>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</si>
  <si>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</si>
  <si>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</si>
  <si>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</si>
  <si>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</si>
  <si>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</si>
  <si>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</si>
  <si>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</si>
  <si>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</si>
  <si>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</si>
  <si>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</si>
  <si>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</si>
  <si>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</si>
  <si>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</si>
  <si>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</si>
  <si>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</si>
  <si>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</si>
  <si>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</si>
  <si>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</si>
  <si>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</si>
  <si>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</si>
  <si>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</si>
  <si>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</si>
  <si>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</si>
  <si>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</si>
  <si>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</si>
  <si>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</si>
  <si>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</si>
  <si>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</si>
  <si>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</si>
  <si>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</si>
  <si>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</si>
  <si>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</si>
  <si>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</si>
  <si>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</si>
  <si>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</si>
  <si>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</si>
  <si>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</si>
  <si>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</si>
  <si>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</si>
  <si>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</si>
  <si>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</si>
  <si>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</si>
  <si>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</si>
  <si>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</si>
  <si>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</si>
  <si>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</si>
  <si>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</si>
  <si>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</si>
  <si>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</si>
  <si>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</si>
  <si>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</si>
  <si>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</si>
  <si>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</si>
  <si>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</si>
  <si>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</si>
  <si>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</si>
  <si>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</si>
  <si>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</si>
  <si>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</si>
  <si>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</si>
  <si>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</si>
  <si>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</si>
  <si>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</si>
  <si>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</si>
  <si>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</si>
  <si>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</si>
  <si>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</si>
  <si>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</si>
  <si>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</si>
  <si>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</si>
  <si>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</si>
  <si>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</si>
  <si>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</si>
  <si>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</si>
  <si>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</si>
  <si>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</si>
  <si>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</si>
  <si>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</si>
  <si>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</si>
  <si>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</si>
  <si>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</si>
  <si>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</si>
  <si>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</si>
  <si>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</si>
  <si>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</si>
  <si>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</si>
  <si>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</si>
  <si>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</si>
  <si>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</si>
  <si>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</si>
  <si>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</si>
  <si>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</si>
  <si>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</si>
  <si>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</si>
  <si>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</si>
  <si>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</si>
  <si>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</si>
  <si>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</si>
  <si>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</si>
  <si>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</si>
  <si>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</si>
  <si>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</si>
  <si>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</si>
  <si>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</si>
  <si>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</si>
  <si>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</si>
  <si>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</si>
  <si>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</si>
  <si>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</si>
  <si>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</si>
  <si>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</si>
  <si>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</si>
  <si>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</si>
  <si>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</si>
  <si>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</si>
  <si>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</si>
  <si>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</si>
  <si>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</si>
  <si>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</si>
  <si>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</si>
  <si>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</si>
  <si>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</si>
  <si>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</si>
  <si>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</si>
  <si>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</si>
  <si>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</si>
  <si>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</si>
  <si>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</si>
  <si>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</si>
  <si>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</si>
  <si>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</si>
  <si>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</si>
  <si>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</si>
  <si>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</si>
  <si>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</si>
  <si>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</si>
  <si>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</si>
  <si>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</si>
  <si>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</si>
  <si>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</si>
  <si>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</si>
  <si>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</si>
  <si>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</si>
  <si>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</si>
  <si>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</si>
  <si>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</si>
  <si>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</si>
  <si>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</si>
  <si>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</si>
  <si>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</si>
  <si>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</si>
  <si>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</si>
  <si>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</si>
  <si>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</si>
  <si>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</si>
  <si>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</si>
  <si>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</si>
  <si>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</si>
  <si>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</si>
  <si>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</si>
  <si>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</si>
  <si>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</si>
  <si>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</si>
  <si>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</si>
  <si>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</si>
  <si>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</si>
  <si>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</si>
  <si>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</si>
  <si>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</si>
  <si>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</si>
  <si>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</si>
  <si>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</si>
  <si>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</si>
  <si>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</si>
  <si>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</si>
  <si>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</si>
  <si>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</si>
  <si>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</si>
  <si>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</si>
  <si>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</si>
  <si>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</si>
  <si>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</si>
  <si>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</si>
  <si>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</si>
  <si>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</si>
  <si>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</si>
  <si>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</si>
  <si>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</si>
  <si>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</si>
  <si>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</si>
  <si>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</si>
  <si>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</si>
  <si>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</si>
  <si>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</si>
  <si>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</si>
  <si>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</si>
  <si>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</si>
  <si>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</si>
  <si>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</si>
  <si>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</si>
  <si>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</si>
  <si>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</si>
  <si>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</si>
  <si>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</si>
  <si>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</si>
  <si>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</si>
  <si>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</si>
  <si>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</si>
  <si>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</si>
  <si>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</si>
  <si>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</si>
  <si>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</si>
  <si>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</si>
  <si>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</si>
  <si>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</si>
  <si>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</si>
  <si>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</si>
  <si>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</si>
  <si>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</si>
  <si>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</si>
  <si>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</si>
  <si>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</si>
  <si>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</si>
  <si>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</si>
  <si>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</si>
  <si>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</si>
  <si>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</si>
  <si>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</si>
  <si>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</si>
  <si>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</si>
  <si>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</si>
  <si>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</si>
  <si>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</si>
  <si>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</si>
  <si>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</si>
  <si>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</si>
  <si>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</si>
  <si>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</si>
  <si>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</si>
  <si>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</si>
  <si>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</si>
  <si>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</si>
  <si>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</si>
  <si>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</si>
  <si>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</si>
  <si>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</si>
  <si>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</si>
  <si>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</si>
  <si>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</si>
  <si>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</si>
  <si>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</si>
  <si>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</si>
  <si>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</si>
  <si>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</si>
  <si>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</si>
  <si>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</si>
  <si>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</si>
  <si>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</si>
  <si>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</si>
  <si>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</si>
  <si>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</si>
  <si>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</si>
  <si>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</si>
  <si>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</si>
  <si>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</si>
  <si>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</si>
  <si>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</si>
  <si>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</si>
  <si>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</si>
  <si>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</si>
  <si>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</si>
  <si>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</si>
  <si>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</si>
  <si>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</si>
  <si>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</si>
  <si>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</si>
  <si>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</si>
  <si>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</si>
  <si>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</si>
  <si>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</si>
  <si>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</si>
  <si>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</si>
  <si>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</si>
  <si>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</si>
  <si>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</si>
  <si>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</si>
  <si>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</si>
  <si>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</si>
  <si>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</si>
  <si>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</si>
  <si>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</si>
  <si>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</si>
  <si>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</si>
  <si>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</si>
  <si>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</si>
  <si>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</si>
  <si>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</si>
  <si>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</si>
  <si>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</si>
  <si>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</si>
  <si>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</si>
  <si>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</si>
  <si>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</si>
  <si>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</si>
  <si>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</si>
  <si>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</si>
  <si>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</si>
  <si>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</si>
  <si>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</si>
  <si>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</si>
  <si>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</si>
  <si>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</si>
  <si>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</si>
  <si>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</si>
  <si>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</si>
  <si>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</si>
  <si>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</si>
  <si>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</si>
  <si>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</si>
  <si>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</si>
  <si>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</si>
  <si>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</si>
  <si>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</si>
  <si>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</si>
  <si>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</si>
  <si>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</si>
  <si>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</si>
  <si>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</si>
  <si>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</si>
  <si>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</si>
  <si>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</si>
  <si>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</si>
  <si>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</si>
  <si>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</si>
  <si>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</si>
  <si>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</si>
  <si>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</si>
  <si>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</si>
  <si>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</si>
  <si>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</si>
  <si>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</si>
  <si>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</si>
  <si>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</si>
  <si>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</si>
  <si>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</si>
  <si>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</si>
  <si>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</si>
  <si>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</si>
  <si>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</si>
  <si>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</si>
  <si>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</si>
  <si>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</si>
  <si>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</si>
  <si>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</si>
  <si>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</si>
  <si>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</si>
  <si>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</si>
  <si>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</si>
  <si>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</si>
  <si>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</si>
  <si>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</si>
  <si>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</si>
  <si>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</si>
  <si>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</si>
  <si>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</si>
  <si>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</si>
  <si>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</si>
  <si>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</si>
  <si>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</si>
  <si>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</si>
  <si>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</si>
  <si>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</si>
  <si>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</si>
  <si>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</si>
  <si>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</si>
  <si>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</si>
  <si>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</si>
  <si>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</si>
  <si>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</si>
  <si>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</si>
  <si>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</si>
  <si>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</si>
  <si>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</si>
  <si>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</si>
  <si>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</si>
  <si>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</si>
  <si>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</si>
  <si>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</si>
  <si>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</si>
  <si>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</si>
  <si>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</si>
  <si>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</si>
  <si>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</si>
  <si>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</si>
  <si>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</si>
  <si>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</si>
  <si>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</si>
  <si>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</si>
  <si>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</si>
  <si>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</si>
  <si>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</si>
  <si>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</si>
  <si>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</si>
  <si>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</si>
  <si>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</si>
  <si>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</si>
  <si>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</si>
  <si>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</si>
  <si>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</si>
  <si>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</si>
  <si>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</si>
  <si>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</si>
  <si>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</si>
  <si>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</si>
  <si>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</si>
  <si>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</si>
  <si>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</si>
  <si>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</si>
  <si>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</si>
  <si>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</si>
  <si>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</si>
  <si>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</si>
  <si>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</si>
  <si>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</si>
  <si>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</si>
  <si>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</si>
  <si>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</si>
  <si>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</si>
  <si>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</si>
  <si>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</si>
  <si>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</si>
  <si>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</si>
  <si>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</si>
  <si>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</si>
  <si>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</si>
  <si>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</si>
  <si>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</si>
  <si>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</si>
  <si>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</si>
  <si>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</si>
  <si>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</si>
  <si>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</si>
  <si>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</si>
  <si>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</si>
  <si>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</si>
  <si>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</si>
  <si>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</si>
  <si>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</si>
  <si>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</si>
  <si>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</si>
  <si>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</si>
  <si>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</si>
  <si>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</si>
  <si>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</si>
  <si>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</si>
  <si>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</si>
  <si>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</si>
  <si>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</si>
  <si>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</si>
  <si>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</si>
  <si>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</si>
  <si>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</si>
  <si>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</si>
  <si>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</si>
  <si>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</si>
  <si>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</si>
  <si>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</si>
  <si>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</si>
  <si>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</si>
  <si>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</si>
  <si>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</si>
  <si>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</si>
  <si>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</si>
  <si>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</si>
  <si>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</si>
  <si>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</si>
  <si>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</si>
  <si>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</si>
  <si>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</si>
  <si>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</si>
  <si>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</si>
  <si>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</si>
  <si>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</si>
  <si>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</si>
  <si>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</si>
  <si>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</si>
  <si>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</si>
  <si>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</si>
  <si>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</si>
  <si>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</si>
  <si>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</si>
  <si>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</si>
  <si>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</si>
  <si>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</si>
  <si>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</si>
  <si>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</si>
  <si>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</si>
  <si>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</si>
  <si>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</si>
  <si>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</si>
  <si>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</si>
  <si>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</si>
  <si>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</si>
  <si>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</si>
  <si>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</si>
  <si>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</si>
  <si>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</si>
  <si>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</si>
  <si>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</si>
  <si>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</si>
  <si>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</si>
  <si>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</si>
  <si>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</si>
  <si>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</si>
  <si>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</si>
  <si>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</si>
  <si>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</si>
  <si>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</si>
  <si>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</si>
  <si>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</si>
  <si>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</si>
  <si>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</si>
  <si>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</si>
  <si>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</si>
  <si>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</si>
  <si>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</si>
  <si>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</si>
  <si>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</si>
  <si>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</si>
  <si>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</si>
  <si>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</si>
  <si>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</si>
  <si>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</si>
  <si>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</si>
  <si>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</si>
  <si>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</si>
  <si>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</si>
  <si>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</si>
  <si>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</si>
  <si>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</si>
  <si>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</si>
  <si>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</si>
  <si>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</si>
  <si>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</si>
  <si>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</si>
  <si>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</si>
  <si>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</si>
  <si>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</si>
  <si>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</si>
  <si>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</si>
  <si>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</si>
  <si>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</si>
  <si>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</si>
  <si>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</si>
  <si>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</si>
  <si>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</si>
  <si>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</si>
  <si>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</si>
  <si>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</si>
  <si>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</si>
  <si>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</si>
  <si>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</si>
  <si>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</si>
  <si>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</si>
  <si>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</si>
  <si>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</si>
  <si>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</si>
  <si>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</si>
  <si>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</si>
  <si>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</si>
  <si>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</si>
  <si>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</si>
  <si>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</si>
  <si>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</si>
  <si>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</si>
  <si>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</si>
  <si>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</si>
  <si>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</si>
  <si>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</si>
  <si>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</si>
  <si>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</si>
  <si>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</si>
  <si>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</si>
  <si>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</si>
  <si>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</si>
  <si>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</si>
  <si>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</si>
  <si>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</si>
  <si>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</si>
  <si>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</si>
  <si>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</si>
  <si>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</si>
  <si>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</si>
  <si>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</si>
  <si>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</si>
  <si>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</si>
  <si>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</si>
  <si>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</si>
  <si>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</si>
  <si>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</si>
  <si>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</si>
  <si>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</si>
  <si>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</si>
  <si>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</si>
  <si>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</si>
  <si>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</si>
  <si>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</si>
  <si>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</si>
  <si>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</si>
  <si>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</si>
  <si>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</si>
  <si>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</si>
  <si>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</si>
  <si>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</si>
  <si>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</si>
  <si>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</si>
  <si>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</si>
  <si>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</si>
  <si>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</si>
  <si>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</si>
  <si>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</si>
  <si>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</si>
  <si>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</si>
  <si>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</si>
  <si>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</si>
  <si>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</si>
  <si>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</si>
  <si>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</si>
  <si>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</si>
  <si>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</si>
  <si>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</si>
  <si>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</si>
  <si>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</si>
  <si>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</si>
  <si>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</si>
  <si>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</si>
  <si>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</si>
  <si>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</si>
  <si>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</si>
  <si>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</si>
  <si>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</si>
  <si>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</si>
  <si>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</si>
  <si>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</si>
  <si>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</si>
  <si>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</si>
  <si>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</si>
  <si>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</si>
  <si>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</si>
  <si>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</si>
  <si>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</si>
  <si>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</si>
  <si>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</si>
  <si>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</si>
  <si>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</si>
  <si>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</si>
  <si>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</si>
  <si>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</si>
  <si>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</si>
  <si>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</si>
  <si>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</si>
  <si>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</si>
  <si>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</si>
  <si>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</si>
  <si>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</si>
  <si>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</si>
  <si>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</si>
  <si>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</si>
  <si>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</si>
  <si>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</si>
  <si>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</si>
  <si>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</si>
  <si>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</si>
  <si>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</si>
  <si>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</si>
  <si>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</si>
  <si>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</si>
  <si>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</si>
  <si>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</si>
  <si>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</si>
  <si>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</si>
  <si>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</si>
  <si>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</si>
  <si>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</si>
  <si>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</si>
  <si>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</si>
  <si>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</si>
  <si>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</si>
  <si>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</si>
  <si>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</si>
  <si>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</si>
  <si>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</si>
  <si>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</si>
  <si>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</si>
  <si>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</si>
  <si>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</si>
  <si>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</si>
  <si>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</si>
  <si>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</si>
  <si>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</si>
  <si>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</si>
  <si>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</si>
  <si>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</si>
  <si>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</si>
  <si>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</si>
  <si>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</si>
  <si>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</si>
  <si>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</si>
  <si>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</si>
  <si>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</si>
  <si>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</si>
  <si>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</si>
  <si>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</si>
  <si>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</si>
  <si>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</si>
  <si>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</si>
  <si>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</si>
  <si>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</si>
  <si>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</si>
  <si>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</si>
  <si>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</si>
  <si>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</si>
  <si>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</si>
  <si>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</si>
  <si>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</si>
  <si>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</si>
  <si>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</si>
  <si>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</si>
  <si>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</si>
  <si>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</si>
  <si>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</si>
  <si>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</si>
  <si>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</si>
  <si>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</si>
  <si>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</si>
  <si>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</si>
  <si>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</si>
  <si>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</si>
  <si>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</si>
  <si>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</si>
  <si>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</si>
  <si>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</si>
  <si>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</si>
  <si>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</si>
  <si>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</si>
  <si>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</si>
  <si>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</si>
  <si>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</si>
  <si>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</si>
  <si>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</si>
  <si>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</si>
  <si>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</si>
  <si>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</si>
  <si>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</si>
  <si>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</si>
  <si>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</si>
  <si>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</si>
  <si>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</si>
  <si>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</si>
  <si>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</si>
  <si>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</si>
  <si>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</si>
  <si>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</si>
  <si>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</si>
  <si>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</si>
  <si>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</si>
  <si>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</si>
  <si>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</si>
  <si>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</si>
  <si>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</si>
  <si>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</si>
  <si>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</si>
  <si>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</si>
  <si>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</si>
  <si>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</si>
  <si>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</si>
  <si>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</si>
  <si>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</si>
  <si>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</si>
  <si>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</si>
  <si>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</si>
  <si>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</si>
  <si>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</si>
  <si>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</si>
  <si>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</si>
  <si>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</si>
  <si>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</si>
  <si>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</si>
  <si>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</si>
  <si>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</si>
  <si>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</si>
  <si>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</si>
  <si>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</si>
  <si>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</si>
  <si>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</si>
  <si>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</si>
  <si>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</si>
  <si>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</si>
  <si>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</si>
  <si>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</si>
  <si>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</si>
  <si>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</si>
  <si>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</si>
  <si>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</si>
  <si>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</si>
  <si>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</si>
  <si>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</si>
  <si>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</si>
  <si>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</si>
  <si>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</si>
  <si>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</si>
  <si>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</si>
  <si>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</si>
  <si>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</si>
  <si>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</si>
  <si>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</si>
  <si>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</si>
  <si>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</si>
  <si>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</si>
  <si>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</si>
  <si>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</si>
  <si>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</si>
  <si>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</si>
  <si>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</si>
  <si>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</si>
  <si>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</si>
  <si>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</si>
  <si>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</si>
  <si>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</si>
  <si>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</si>
  <si>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</si>
  <si>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</si>
  <si>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</si>
  <si>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</si>
  <si>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</si>
  <si>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</si>
  <si>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</si>
  <si>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</si>
  <si>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</si>
  <si>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</si>
  <si>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</si>
  <si>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</si>
  <si>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</si>
  <si>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</si>
  <si>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</si>
  <si>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</si>
  <si>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</si>
  <si>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</si>
  <si>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</si>
  <si>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</si>
  <si>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</si>
  <si>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</si>
  <si>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</si>
  <si>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</si>
  <si>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</si>
  <si>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</si>
  <si>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</si>
  <si>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</si>
  <si>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</si>
  <si>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</si>
  <si>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</si>
  <si>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</si>
  <si>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</si>
  <si>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</si>
  <si>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</si>
  <si>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</si>
  <si>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</si>
  <si>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</si>
  <si>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</si>
  <si>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</si>
  <si>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</si>
  <si>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</si>
  <si>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</si>
  <si>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</si>
  <si>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</si>
  <si>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</si>
  <si>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</si>
  <si>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</si>
  <si>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</si>
  <si>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</si>
  <si>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</si>
  <si>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</si>
  <si>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</si>
  <si>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</si>
  <si>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</si>
  <si>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</si>
  <si>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</si>
  <si>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</si>
  <si>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</si>
  <si>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</si>
  <si>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</si>
  <si>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</si>
  <si>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</si>
  <si>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</si>
  <si>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</si>
  <si>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</si>
  <si>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</si>
  <si>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</si>
  <si>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</si>
  <si>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</si>
  <si>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</si>
  <si>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</si>
  <si>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</si>
  <si>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</si>
  <si>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</si>
  <si>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</si>
  <si>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</si>
  <si>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</si>
  <si>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</si>
  <si>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</si>
  <si>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</si>
  <si>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</si>
  <si>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</si>
  <si>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</si>
  <si>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</si>
  <si>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</si>
  <si>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</si>
  <si>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</si>
  <si>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</si>
  <si>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</si>
  <si>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</si>
  <si>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</si>
  <si>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</si>
  <si>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</si>
  <si>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</si>
  <si>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</si>
  <si>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</si>
  <si>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</si>
  <si>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</si>
  <si>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</si>
  <si>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</si>
  <si>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</si>
  <si>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</si>
  <si>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</si>
  <si>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</si>
  <si>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</si>
  <si>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</si>
  <si>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</si>
  <si>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</si>
  <si>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</si>
  <si>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</si>
  <si>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</si>
  <si>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</si>
  <si>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</si>
  <si>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</si>
  <si>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</si>
  <si>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</si>
  <si>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</si>
  <si>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</si>
  <si>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</si>
  <si>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</si>
  <si>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</si>
  <si>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</si>
  <si>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</si>
  <si>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</si>
  <si>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</si>
  <si>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</si>
  <si>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</si>
  <si>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</si>
  <si>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</si>
  <si>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</si>
  <si>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</si>
  <si>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</si>
  <si>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</si>
  <si>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</si>
  <si>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</si>
  <si>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</si>
  <si>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</si>
  <si>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</si>
  <si>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</si>
  <si>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</si>
  <si>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</si>
  <si>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</si>
  <si>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</si>
  <si>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</si>
  <si>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</si>
  <si>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</si>
  <si>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</si>
  <si>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</si>
  <si>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</si>
  <si>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</si>
  <si>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</si>
  <si>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</si>
  <si>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</si>
  <si>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</si>
  <si>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</si>
  <si>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</si>
  <si>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</si>
  <si>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</si>
  <si>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</si>
  <si>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</si>
  <si>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</si>
  <si>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</si>
  <si>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</si>
  <si>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</si>
  <si>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</si>
  <si>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</si>
  <si>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</si>
  <si>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</si>
  <si>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</si>
  <si>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</si>
  <si>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</si>
  <si>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</si>
  <si>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</si>
  <si>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</si>
  <si>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</si>
  <si>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</si>
  <si>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</si>
  <si>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</si>
  <si>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</si>
  <si>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</si>
  <si>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</si>
  <si>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</si>
  <si>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</si>
  <si>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</si>
  <si>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</si>
  <si>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</si>
  <si>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</si>
  <si>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</si>
  <si>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</si>
  <si>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</si>
  <si>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</si>
  <si>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</si>
  <si>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</si>
  <si>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</si>
  <si>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</si>
  <si>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</si>
  <si>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</si>
  <si>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</si>
  <si>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</si>
  <si>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</si>
  <si>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</si>
  <si>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</si>
  <si>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</si>
  <si>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</si>
  <si>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</si>
  <si>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</si>
  <si>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</si>
  <si>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</si>
  <si>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</si>
  <si>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</si>
  <si>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</si>
  <si>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</si>
  <si>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</si>
  <si>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</si>
  <si>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</si>
  <si>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</si>
  <si>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</si>
  <si>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</si>
  <si>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</si>
  <si>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</si>
  <si>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</si>
  <si>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</si>
  <si>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</si>
  <si>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</si>
  <si>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</si>
  <si>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</si>
  <si>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</si>
  <si>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</si>
  <si>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</si>
  <si>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</si>
  <si>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</si>
  <si>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</si>
  <si>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</si>
  <si>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</si>
  <si>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</si>
  <si>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</si>
  <si>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</si>
  <si>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</si>
  <si>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</si>
  <si>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</si>
  <si>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</si>
  <si>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</si>
  <si>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</si>
  <si>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</si>
  <si>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</si>
  <si>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</si>
  <si>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</si>
  <si>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</si>
  <si>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</si>
  <si>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</si>
  <si>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</si>
  <si>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</si>
  <si>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</si>
  <si>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</si>
  <si>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</si>
  <si>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</si>
  <si>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</si>
  <si>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</si>
  <si>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</si>
  <si>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</si>
  <si>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</si>
  <si>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</si>
  <si>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</si>
  <si>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</si>
  <si>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</si>
  <si>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</si>
  <si>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</si>
  <si>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</si>
  <si>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</si>
  <si>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</si>
  <si>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</si>
  <si>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</si>
  <si>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</si>
  <si>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</si>
  <si>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</si>
  <si>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</si>
  <si>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</si>
  <si>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</si>
  <si>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</si>
  <si>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</si>
  <si>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</si>
  <si>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</si>
  <si>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</si>
  <si>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</si>
  <si>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</si>
  <si>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</si>
  <si>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</si>
  <si>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</si>
  <si>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</si>
  <si>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</si>
  <si>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</si>
  <si>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</si>
  <si>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</si>
  <si>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</si>
  <si>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</si>
  <si>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</si>
  <si>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</si>
  <si>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</si>
  <si>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</si>
  <si>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</si>
  <si>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</si>
  <si>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</si>
  <si>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</si>
  <si>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</si>
  <si>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</si>
  <si>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</si>
  <si>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</si>
  <si>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</si>
  <si>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</si>
  <si>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</si>
  <si>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</si>
  <si>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</si>
  <si>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</si>
  <si>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</si>
  <si>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</si>
  <si>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</si>
  <si>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</si>
  <si>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</si>
  <si>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</si>
  <si>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</si>
  <si>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</si>
  <si>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</si>
  <si>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</si>
  <si>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</si>
  <si>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</si>
  <si>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</si>
  <si>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</si>
  <si>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</si>
  <si>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</si>
  <si>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</si>
  <si>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</si>
  <si>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</si>
  <si>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</si>
  <si>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</si>
  <si>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</si>
  <si>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</si>
  <si>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</si>
  <si>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</si>
  <si>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</si>
  <si>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</si>
  <si>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</si>
  <si>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</si>
  <si>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</si>
  <si>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</si>
  <si>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</si>
  <si>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</si>
  <si>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</si>
  <si>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</si>
  <si>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</si>
  <si>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</si>
  <si>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</si>
  <si>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</si>
  <si>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</si>
  <si>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</si>
  <si>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</si>
  <si>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</si>
  <si>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</si>
  <si>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</si>
  <si>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</si>
  <si>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</si>
  <si>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</si>
  <si>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</si>
  <si>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</si>
  <si>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</si>
  <si>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</si>
  <si>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</si>
  <si>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</si>
  <si>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</si>
  <si>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</si>
  <si>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</si>
  <si>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</si>
  <si>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</si>
  <si>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</si>
  <si>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</si>
  <si>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</si>
  <si>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</si>
  <si>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</si>
  <si>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</si>
  <si>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</si>
  <si>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</si>
  <si>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</si>
  <si>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</si>
  <si>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</si>
  <si>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</si>
  <si>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</si>
  <si>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</si>
  <si>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</si>
  <si>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</si>
  <si>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</si>
  <si>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</si>
  <si>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</si>
  <si>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</si>
  <si>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</si>
  <si>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</si>
  <si>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</si>
  <si>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</si>
  <si>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</si>
  <si>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</si>
  <si>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</si>
  <si>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</si>
  <si>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</si>
  <si>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</si>
  <si>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</si>
  <si>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</si>
  <si>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</si>
  <si>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</si>
  <si>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</si>
  <si>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</si>
  <si>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</si>
  <si>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</si>
  <si>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</si>
  <si>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</si>
  <si>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</si>
  <si>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</si>
  <si>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</si>
  <si>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</si>
  <si>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</si>
  <si>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</si>
  <si>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</si>
  <si>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</si>
  <si>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</si>
  <si>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</si>
  <si>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</si>
  <si>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</si>
  <si>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</si>
  <si>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</si>
  <si>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</si>
  <si>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</si>
  <si>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</si>
  <si>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</si>
  <si>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</si>
  <si>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</si>
  <si>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</si>
  <si>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</si>
  <si>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</si>
  <si>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</si>
  <si>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</si>
  <si>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</si>
  <si>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</si>
  <si>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</si>
  <si>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</si>
  <si>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</si>
  <si>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</si>
  <si>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</si>
  <si>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</si>
  <si>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</si>
  <si>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</si>
  <si>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</si>
  <si>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</si>
  <si>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</si>
  <si>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</si>
  <si>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</si>
  <si>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</si>
  <si>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</si>
  <si>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</si>
  <si>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</si>
  <si>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</si>
  <si>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</si>
  <si>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</si>
  <si>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</si>
  <si>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</si>
  <si>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</si>
  <si>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</si>
  <si>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</si>
  <si>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</si>
  <si>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</si>
  <si>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</si>
  <si>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</si>
  <si>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</si>
  <si>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</si>
  <si>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</si>
  <si>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</si>
  <si>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</si>
  <si>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</si>
  <si>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</si>
  <si>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</si>
  <si>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</si>
  <si>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</si>
  <si>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</si>
  <si>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</si>
  <si>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</si>
  <si>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</si>
  <si>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</si>
  <si>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</si>
  <si>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</si>
  <si>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</si>
  <si>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</si>
  <si>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</si>
  <si>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</si>
  <si>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</si>
  <si>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</si>
  <si>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</si>
  <si>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</si>
  <si>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</si>
  <si>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</si>
  <si>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</si>
  <si>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</si>
  <si>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</si>
  <si>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</si>
  <si>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</si>
  <si>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</si>
  <si>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</si>
  <si>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</si>
  <si>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</si>
  <si>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</si>
  <si>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</si>
  <si>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</si>
  <si>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</si>
  <si>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</si>
  <si>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</si>
  <si>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</si>
  <si>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</si>
  <si>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</si>
  <si>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</si>
  <si>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</si>
  <si>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</si>
  <si>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</si>
  <si>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</si>
  <si>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</si>
  <si>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</si>
  <si>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</si>
  <si>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</si>
  <si>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</si>
  <si>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</si>
  <si>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</si>
  <si>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</si>
  <si>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</si>
  <si>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</si>
  <si>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</si>
  <si>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</si>
  <si>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</si>
  <si>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</si>
  <si>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</si>
  <si>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</si>
  <si>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</si>
  <si>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</si>
  <si>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</si>
  <si>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</si>
  <si>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</si>
  <si>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</si>
  <si>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</si>
  <si>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</si>
  <si>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</si>
  <si>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</si>
  <si>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</si>
  <si>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</si>
  <si>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</si>
  <si>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</si>
  <si>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</si>
  <si>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</si>
  <si>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</si>
  <si>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</si>
  <si>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</si>
  <si>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</si>
  <si>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</si>
  <si>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</si>
  <si>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</si>
  <si>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</si>
  <si>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</si>
  <si>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</si>
  <si>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</si>
  <si>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</si>
  <si>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</si>
  <si>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</si>
  <si>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</si>
  <si>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</si>
  <si>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</si>
  <si>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</si>
  <si>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</si>
  <si>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</si>
  <si>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</si>
  <si>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</si>
  <si>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</si>
  <si>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</si>
  <si>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</si>
  <si>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</si>
  <si>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</si>
  <si>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</si>
  <si>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</si>
  <si>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</si>
  <si>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</si>
  <si>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</si>
  <si>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</si>
  <si>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</si>
  <si>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</si>
  <si>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</si>
  <si>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</si>
  <si>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</si>
  <si>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</si>
  <si>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</si>
  <si>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</si>
  <si>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</si>
  <si>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</si>
  <si>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</si>
  <si>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</si>
  <si>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</si>
  <si>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</si>
  <si>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</si>
  <si>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</si>
  <si>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</si>
  <si>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</si>
  <si>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</si>
  <si>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</si>
  <si>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</si>
  <si>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</si>
  <si>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</si>
  <si>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</si>
  <si>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</si>
  <si>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</si>
  <si>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</si>
  <si>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</si>
  <si>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</si>
  <si>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</si>
  <si>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</si>
  <si>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</si>
  <si>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</si>
  <si>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</si>
  <si>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</si>
  <si>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</si>
  <si>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</si>
  <si>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</si>
  <si>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</si>
  <si>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</si>
  <si>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</si>
  <si>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</si>
  <si>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</si>
  <si>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</si>
  <si>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</si>
  <si>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</si>
  <si>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</si>
  <si>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</si>
  <si>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</si>
  <si>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</si>
  <si>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</si>
  <si>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</si>
  <si>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</si>
  <si>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</si>
  <si>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</si>
  <si>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</si>
  <si>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</si>
  <si>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</si>
  <si>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</si>
  <si>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</si>
  <si>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</si>
  <si>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</si>
  <si>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</si>
  <si>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</si>
  <si>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</si>
  <si>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</si>
  <si>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</si>
  <si>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</si>
  <si>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</si>
  <si>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</si>
  <si>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</si>
  <si>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</si>
  <si>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</si>
  <si>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</si>
  <si>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</si>
  <si>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</si>
  <si>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</si>
  <si>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</si>
  <si>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</si>
  <si>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</si>
  <si>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</si>
  <si>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</si>
  <si>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</si>
  <si>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</si>
  <si>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</si>
  <si>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</si>
  <si>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</si>
  <si>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</si>
  <si>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</si>
  <si>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</si>
  <si>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</si>
  <si>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</si>
  <si>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</si>
  <si>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</si>
  <si>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</si>
  <si>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</si>
  <si>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</si>
  <si>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</si>
  <si>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</si>
  <si>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</si>
  <si>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</si>
  <si>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</si>
  <si>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</si>
  <si>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</si>
  <si>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</si>
  <si>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</si>
  <si>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</si>
  <si>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</si>
  <si>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</si>
  <si>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</si>
  <si>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</si>
  <si>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</si>
  <si>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</si>
  <si>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</si>
  <si>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</si>
  <si>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</si>
  <si>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</si>
  <si>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</si>
  <si>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</si>
  <si>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</si>
  <si>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</si>
  <si>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</si>
  <si>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</si>
  <si>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</si>
  <si>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</si>
  <si>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</si>
  <si>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</si>
  <si>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</si>
  <si>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</si>
  <si>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</si>
  <si>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</si>
  <si>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</si>
  <si>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</si>
  <si>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</si>
  <si>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</si>
  <si>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</si>
  <si>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</si>
  <si>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</si>
  <si>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</si>
  <si>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</si>
  <si>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</si>
  <si>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</si>
  <si>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</si>
  <si>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</si>
  <si>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</si>
  <si>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</si>
  <si>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</si>
  <si>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</si>
  <si>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</si>
  <si>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</si>
  <si>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</si>
  <si>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</si>
  <si>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</si>
  <si>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</si>
  <si>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</si>
  <si>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</si>
  <si>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</si>
  <si>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</si>
  <si>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</si>
  <si>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</si>
  <si>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</si>
  <si>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</si>
  <si>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</si>
  <si>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</si>
  <si>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</si>
  <si>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</si>
  <si>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</si>
  <si>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</si>
  <si>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</si>
  <si>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</si>
  <si>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</si>
  <si>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</si>
  <si>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</si>
  <si>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</si>
  <si>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</si>
  <si>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</si>
  <si>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</si>
  <si>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</si>
  <si>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</si>
  <si>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</si>
  <si>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</si>
  <si>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</si>
  <si>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</si>
  <si>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</si>
  <si>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</si>
  <si>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</si>
  <si>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</si>
  <si>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</si>
  <si>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</si>
  <si>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</si>
  <si>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</si>
  <si>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</si>
  <si>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</si>
  <si>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</si>
  <si>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</si>
  <si>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</si>
  <si>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</si>
  <si>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</si>
  <si>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</si>
  <si>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</si>
  <si>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</si>
  <si>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</si>
  <si>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</si>
  <si>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</si>
  <si>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</si>
  <si>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</si>
  <si>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</si>
  <si>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</si>
  <si>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</si>
  <si>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</si>
  <si>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</si>
  <si>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</si>
  <si>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</si>
  <si>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</si>
  <si>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</si>
  <si>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</si>
  <si>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</si>
  <si>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</si>
  <si>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</si>
  <si>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</si>
  <si>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</si>
  <si>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</si>
  <si>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</si>
  <si>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</si>
  <si>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</si>
  <si>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</si>
  <si>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</si>
  <si>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</si>
  <si>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</si>
  <si>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</si>
  <si>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</si>
  <si>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</si>
  <si>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</si>
  <si>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</si>
  <si>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</si>
  <si>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</si>
  <si>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</si>
  <si>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</si>
  <si>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</si>
  <si>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</si>
  <si>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</si>
  <si>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</si>
  <si>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</si>
  <si>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</si>
  <si>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</si>
  <si>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</si>
  <si>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</si>
  <si>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</si>
  <si>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</si>
  <si>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</si>
  <si>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</si>
  <si>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</si>
  <si>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</si>
  <si>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</si>
  <si>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</si>
  <si>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</si>
  <si>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</si>
  <si>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</si>
  <si>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</si>
  <si>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</si>
  <si>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</si>
  <si>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</si>
  <si>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</si>
  <si>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</si>
  <si>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</si>
  <si>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</si>
  <si>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</si>
  <si>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</si>
  <si>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</si>
  <si>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</si>
  <si>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</si>
  <si>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</si>
  <si>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</si>
  <si>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</si>
  <si>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</si>
  <si>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</si>
  <si>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</si>
  <si>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</si>
  <si>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</si>
  <si>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</si>
  <si>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</si>
  <si>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</si>
  <si>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</si>
  <si>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</si>
  <si>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</si>
  <si>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</si>
  <si>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</si>
  <si>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</si>
  <si>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</si>
  <si>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</si>
  <si>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</si>
  <si>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</si>
  <si>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</si>
  <si>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</si>
  <si>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</si>
  <si>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</si>
  <si>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</si>
  <si>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</si>
  <si>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</si>
  <si>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</si>
  <si>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</si>
  <si>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</si>
  <si>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</si>
  <si>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</si>
  <si>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</si>
  <si>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</si>
  <si>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</si>
  <si>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</si>
  <si>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</si>
  <si>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</si>
  <si>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</si>
  <si>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</si>
  <si>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</si>
  <si>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</si>
  <si>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</si>
  <si>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</si>
  <si>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</si>
  <si>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</si>
  <si>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</si>
  <si>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</si>
  <si>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</si>
  <si>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</si>
  <si>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</si>
  <si>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</si>
  <si>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</si>
  <si>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</si>
  <si>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</si>
  <si>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</si>
  <si>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</si>
  <si>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</si>
  <si>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</si>
  <si>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</si>
  <si>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</si>
  <si>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</si>
  <si>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</si>
  <si>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</si>
  <si>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</si>
  <si>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</si>
  <si>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</si>
  <si>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</si>
  <si>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</si>
  <si>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</si>
  <si>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</si>
  <si>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</si>
  <si>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</si>
  <si>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</si>
  <si>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</si>
  <si>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</si>
  <si>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</si>
  <si>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</si>
  <si>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</si>
  <si>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</si>
  <si>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</si>
  <si>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</si>
  <si>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</si>
  <si>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</si>
  <si>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</si>
  <si>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</si>
  <si>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</si>
  <si>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</si>
  <si>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</si>
  <si>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</si>
  <si>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</si>
  <si>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</si>
  <si>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</si>
  <si>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</si>
  <si>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</si>
  <si>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</si>
  <si>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</si>
  <si>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</si>
  <si>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</si>
  <si>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</si>
  <si>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</si>
  <si>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</si>
  <si>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</si>
  <si>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</si>
  <si>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</si>
  <si>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</si>
  <si>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</si>
  <si>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</si>
  <si>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</si>
  <si>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</si>
  <si>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</si>
  <si>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</si>
  <si>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</si>
  <si>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</si>
  <si>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</si>
  <si>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</si>
  <si>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</si>
  <si>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</si>
  <si>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</si>
  <si>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</si>
  <si>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</si>
  <si>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</si>
  <si>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</si>
  <si>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</si>
  <si>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</si>
  <si>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</si>
  <si>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</si>
  <si>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</si>
  <si>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</si>
  <si>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</si>
  <si>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</si>
  <si>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</si>
  <si>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</si>
  <si>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</si>
  <si>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</si>
  <si>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</si>
  <si>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</si>
  <si>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</si>
  <si>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</si>
  <si>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</si>
  <si>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</si>
  <si>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</si>
  <si>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</si>
  <si>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</si>
  <si>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</si>
  <si>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</si>
  <si>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</si>
  <si>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</si>
  <si>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</si>
  <si>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</si>
  <si>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</si>
  <si>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</si>
  <si>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</si>
  <si>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</si>
  <si>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</si>
  <si>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</si>
  <si>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</si>
  <si>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</si>
  <si>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</si>
  <si>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</si>
  <si>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</si>
  <si>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</si>
  <si>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</si>
  <si>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</si>
  <si>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</si>
  <si>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</si>
  <si>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</si>
  <si>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</si>
  <si>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</si>
  <si>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</si>
  <si>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</si>
  <si>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</si>
  <si>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</si>
  <si>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</si>
  <si>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</si>
  <si>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</si>
  <si>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</si>
  <si>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</si>
  <si>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</si>
  <si>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</si>
  <si>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</si>
  <si>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</si>
  <si>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</si>
  <si>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</si>
  <si>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</si>
  <si>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</si>
  <si>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</si>
  <si>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</si>
  <si>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</si>
  <si>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</si>
  <si>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</si>
  <si>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</si>
  <si>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</si>
  <si>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</si>
  <si>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</si>
  <si>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</si>
  <si>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</si>
  <si>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</si>
  <si>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</si>
  <si>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</si>
  <si>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</si>
  <si>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</si>
  <si>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</si>
  <si>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</si>
  <si>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</si>
  <si>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</si>
  <si>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</si>
  <si>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</si>
  <si>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</si>
  <si>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</si>
  <si>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</si>
  <si>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</si>
  <si>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</si>
  <si>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</si>
  <si>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</si>
  <si>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</si>
  <si>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</si>
  <si>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</si>
  <si>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</si>
  <si>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</si>
  <si>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</si>
  <si>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</si>
  <si>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</si>
  <si>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</si>
  <si>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</si>
  <si>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</si>
  <si>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</si>
  <si>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</si>
  <si>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</si>
  <si>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</si>
  <si>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</si>
  <si>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</si>
  <si>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</si>
  <si>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</si>
  <si>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</si>
  <si>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</si>
  <si>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</si>
  <si>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</si>
  <si>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</si>
  <si>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</si>
  <si>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</si>
  <si>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</si>
  <si>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</si>
  <si>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</si>
  <si>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</si>
  <si>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</si>
  <si>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</si>
  <si>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</si>
  <si>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</si>
  <si>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</si>
  <si>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</si>
  <si>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</si>
  <si>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</si>
  <si>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</si>
  <si>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</si>
  <si>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</si>
  <si>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</si>
  <si>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</si>
  <si>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</si>
  <si>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</si>
  <si>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</si>
  <si>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</si>
  <si>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</si>
  <si>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</si>
  <si>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</si>
  <si>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</si>
  <si>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</si>
  <si>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</si>
  <si>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</si>
  <si>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</si>
  <si>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</si>
  <si>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</si>
  <si>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</si>
  <si>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</si>
  <si>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</si>
  <si>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</si>
  <si>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</si>
  <si>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</si>
  <si>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</si>
  <si>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</si>
  <si>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</si>
  <si>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</si>
  <si>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</si>
  <si>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</si>
  <si>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</si>
  <si>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</si>
  <si>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</si>
  <si>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</si>
  <si>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</si>
  <si>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</si>
  <si>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</si>
  <si>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</si>
  <si>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</si>
  <si>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</si>
  <si>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</si>
  <si>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</si>
  <si>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</si>
  <si>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</si>
  <si>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</si>
  <si>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</si>
  <si>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</si>
  <si>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</si>
  <si>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</si>
  <si>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</si>
  <si>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</si>
  <si>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</si>
  <si>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</si>
  <si>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</si>
  <si>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</si>
  <si>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</si>
  <si>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</si>
  <si>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</si>
  <si>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</si>
  <si>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</si>
  <si>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</si>
  <si>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</si>
  <si>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</si>
  <si>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</si>
  <si>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</si>
  <si>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</si>
  <si>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</si>
  <si>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</si>
  <si>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</si>
  <si>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</si>
  <si>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</si>
  <si>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</si>
  <si>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</si>
  <si>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</si>
  <si>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</si>
  <si>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</si>
  <si>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</si>
  <si>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</si>
  <si>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</si>
  <si>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</si>
  <si>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</si>
  <si>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</si>
  <si>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</si>
  <si>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</si>
  <si>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</si>
  <si>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</si>
  <si>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</si>
  <si>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</si>
  <si>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</si>
  <si>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</si>
  <si>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</si>
  <si>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</si>
  <si>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</si>
  <si>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</si>
  <si>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</si>
  <si>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</si>
  <si>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</si>
  <si>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</si>
  <si>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</si>
  <si>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</si>
  <si>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</si>
  <si>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</si>
  <si>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</si>
  <si>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</si>
  <si>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</si>
  <si>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</si>
  <si>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</si>
  <si>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</si>
  <si>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</si>
  <si>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</si>
  <si>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</si>
  <si>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</si>
  <si>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</si>
  <si>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</si>
  <si>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</si>
  <si>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</si>
  <si>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</si>
  <si>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</si>
  <si>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</si>
  <si>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</si>
  <si>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</si>
  <si>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</si>
  <si>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</si>
  <si>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</si>
  <si>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</si>
  <si>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</si>
  <si>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</si>
  <si>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</si>
  <si>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</si>
  <si>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</si>
  <si>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</si>
  <si>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</si>
  <si>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</si>
  <si>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</si>
  <si>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</si>
  <si>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</si>
  <si>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</si>
  <si>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</si>
  <si>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</si>
  <si>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</si>
  <si>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</si>
  <si>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</si>
  <si>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</si>
  <si>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</si>
  <si>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</si>
  <si>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</si>
  <si>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</si>
  <si>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</si>
  <si>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</si>
  <si>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</si>
  <si>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</si>
  <si>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</si>
  <si>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</si>
  <si>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</si>
  <si>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</si>
  <si>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</si>
  <si>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</si>
  <si>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</si>
  <si>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</si>
  <si>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</si>
  <si>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</si>
  <si>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</si>
  <si>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</si>
  <si>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</si>
  <si>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</si>
  <si>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</si>
  <si>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</si>
  <si>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</si>
  <si>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</si>
  <si>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</si>
  <si>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</si>
  <si>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</si>
  <si>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</si>
  <si>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</si>
  <si>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</si>
  <si>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</si>
  <si>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</si>
  <si>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</si>
  <si>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</si>
  <si>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</si>
  <si>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</si>
  <si>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</si>
  <si>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</si>
  <si>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</si>
  <si>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</si>
  <si>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</si>
  <si>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</si>
  <si>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</si>
  <si>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</si>
  <si>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</si>
  <si>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</si>
  <si>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</si>
  <si>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</si>
  <si>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</si>
  <si>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</si>
  <si>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</si>
  <si>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</si>
  <si>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</si>
  <si>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</si>
  <si>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</si>
  <si>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</si>
  <si>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</si>
  <si>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</si>
  <si>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</si>
  <si>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</si>
  <si>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</si>
  <si>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</si>
  <si>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</si>
  <si>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</si>
  <si>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</si>
  <si>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</si>
  <si>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</si>
  <si>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</si>
  <si>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</si>
  <si>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</si>
  <si>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</si>
  <si>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</si>
  <si>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</si>
  <si>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</si>
  <si>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</si>
  <si>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</si>
  <si>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</si>
  <si>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</si>
  <si>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</si>
  <si>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</si>
  <si>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</si>
  <si>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</si>
  <si>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</si>
  <si>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</si>
  <si>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</si>
  <si>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</si>
  <si>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</si>
  <si>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</si>
  <si>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</si>
  <si>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</si>
  <si>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</si>
  <si>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</si>
  <si>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</si>
  <si>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</si>
  <si>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</si>
  <si>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</si>
  <si>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</si>
  <si>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</si>
  <si>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</si>
  <si>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</si>
  <si>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</si>
  <si>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</si>
  <si>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</si>
  <si>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</si>
  <si>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</si>
  <si>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</si>
  <si>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</si>
  <si>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</si>
  <si>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</si>
  <si>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</si>
  <si>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</si>
  <si>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</si>
  <si>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</si>
  <si>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</si>
  <si>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</si>
  <si>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</si>
  <si>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</si>
  <si>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</si>
  <si>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</si>
  <si>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</si>
  <si>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</si>
  <si>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</si>
  <si>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</si>
  <si>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</si>
  <si>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</si>
  <si>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</si>
  <si>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</si>
  <si>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</si>
  <si>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</si>
  <si>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</si>
  <si>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</si>
  <si>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</si>
  <si>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</si>
  <si>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</si>
  <si>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</si>
  <si>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</si>
  <si>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</si>
  <si>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</si>
  <si>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</si>
  <si>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</si>
  <si>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</si>
  <si>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</si>
  <si>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</si>
  <si>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</si>
  <si>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</si>
  <si>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</si>
  <si>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</si>
  <si>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</si>
  <si>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</si>
  <si>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</si>
  <si>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</si>
  <si>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</si>
  <si>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</si>
  <si>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</si>
  <si>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</si>
  <si>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</si>
  <si>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</si>
  <si>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</si>
  <si>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</si>
  <si>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</si>
  <si>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</si>
  <si>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</si>
  <si>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</si>
  <si>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</si>
  <si>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</si>
  <si>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</si>
  <si>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</si>
  <si>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</si>
  <si>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</si>
  <si>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</si>
  <si>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</si>
  <si>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</si>
  <si>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</si>
  <si>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</si>
  <si>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</si>
  <si>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</si>
  <si>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</si>
  <si>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</si>
  <si>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</si>
  <si>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</si>
  <si>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</si>
  <si>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</si>
  <si>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</si>
  <si>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</si>
  <si>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</si>
  <si>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</si>
  <si>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</si>
  <si>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</si>
  <si>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</si>
  <si>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</si>
  <si>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</si>
  <si>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</si>
  <si>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</si>
  <si>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</si>
  <si>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</si>
  <si>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</si>
  <si>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</si>
  <si>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</si>
  <si>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</si>
  <si>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</si>
  <si>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</si>
  <si>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</si>
  <si>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</si>
  <si>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</si>
  <si>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</si>
  <si>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</si>
  <si>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</si>
  <si>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</si>
  <si>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</si>
  <si>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</si>
  <si>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</si>
  <si>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</si>
  <si>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</si>
  <si>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</si>
  <si>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</si>
  <si>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</si>
  <si>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</si>
  <si>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</si>
  <si>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</si>
  <si>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</si>
  <si>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</si>
  <si>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</si>
  <si>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</si>
  <si>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</si>
  <si>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</si>
  <si>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</si>
  <si>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</si>
  <si>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</si>
  <si>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</si>
  <si>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</si>
  <si>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</si>
  <si>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</si>
  <si>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</si>
  <si>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</si>
  <si>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</si>
  <si>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</si>
  <si>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</si>
  <si>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</si>
  <si>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</si>
  <si>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</si>
  <si>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</si>
  <si>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</si>
  <si>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</si>
  <si>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</si>
  <si>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</si>
  <si>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</si>
  <si>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</si>
  <si>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</si>
  <si>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</si>
  <si>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</si>
  <si>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</si>
  <si>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</si>
  <si>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</si>
  <si>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</si>
  <si>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</si>
  <si>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</si>
  <si>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</si>
  <si>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</si>
  <si>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</si>
  <si>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</si>
  <si>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</si>
  <si>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</si>
  <si>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</si>
  <si>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</si>
  <si>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</si>
  <si>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</si>
  <si>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</si>
  <si>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</si>
  <si>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</si>
  <si>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</si>
  <si>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</si>
  <si>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</si>
  <si>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</si>
  <si>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</si>
  <si>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</si>
  <si>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</si>
  <si>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</si>
  <si>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</si>
  <si>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</si>
  <si>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</si>
  <si>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</si>
  <si>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</si>
  <si>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</si>
  <si>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</si>
  <si>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</si>
  <si>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</si>
  <si>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</si>
  <si>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</si>
  <si>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</si>
  <si>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</si>
  <si>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</si>
  <si>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</si>
  <si>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</si>
  <si>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</si>
  <si>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</si>
  <si>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</si>
  <si>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</si>
  <si>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</si>
  <si>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</si>
  <si>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</si>
  <si>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</si>
  <si>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</si>
  <si>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</si>
  <si>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</si>
  <si>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</si>
  <si>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</si>
  <si>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</si>
  <si>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</si>
  <si>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</si>
  <si>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</si>
  <si>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</si>
  <si>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</si>
  <si>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</si>
  <si>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</si>
  <si>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</si>
  <si>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</si>
  <si>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</si>
  <si>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</si>
  <si>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</si>
  <si>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</si>
  <si>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</si>
  <si>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</si>
  <si>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</si>
  <si>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</si>
  <si>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</si>
  <si>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</si>
  <si>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</si>
  <si>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</si>
  <si>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</si>
  <si>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</si>
  <si>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</si>
  <si>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</si>
  <si>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</si>
  <si>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</si>
  <si>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</si>
  <si>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</si>
  <si>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</si>
  <si>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</si>
  <si>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</si>
  <si>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</si>
  <si>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</si>
  <si>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</si>
  <si>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</si>
  <si>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</si>
  <si>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</si>
  <si>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</si>
  <si>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</si>
  <si>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</si>
  <si>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</si>
  <si>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</si>
  <si>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</si>
  <si>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</si>
  <si>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</si>
  <si>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</si>
  <si>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</si>
  <si>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</si>
  <si>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</si>
  <si>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</si>
  <si>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</si>
  <si>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</si>
  <si>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</si>
  <si>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</si>
  <si>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</si>
  <si>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</si>
  <si>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</si>
  <si>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</si>
  <si>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</si>
  <si>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</si>
  <si>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</si>
  <si>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</si>
  <si>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</si>
  <si>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</si>
  <si>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</si>
  <si>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</si>
  <si>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</si>
  <si>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</si>
  <si>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</si>
  <si>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</si>
  <si>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</si>
  <si>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</si>
  <si>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</si>
  <si>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</si>
  <si>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</si>
  <si>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</si>
  <si>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</si>
  <si>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</si>
  <si>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</si>
  <si>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</si>
  <si>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</si>
  <si>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</si>
  <si>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</si>
  <si>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</si>
  <si>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</si>
  <si>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</si>
  <si>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</si>
  <si>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</si>
  <si>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</si>
  <si>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</si>
  <si>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</si>
  <si>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</si>
  <si>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</si>
  <si>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</si>
  <si>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</si>
  <si>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</si>
  <si>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</si>
  <si>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</si>
  <si>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</si>
  <si>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</si>
  <si>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</si>
  <si>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</si>
  <si>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</si>
  <si>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</si>
  <si>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</si>
  <si>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</si>
  <si>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</si>
  <si>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</si>
  <si>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</si>
  <si>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</si>
  <si>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</si>
  <si>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</si>
  <si>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</si>
  <si>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</si>
  <si>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</si>
  <si>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</si>
  <si>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</si>
  <si>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</si>
  <si>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</si>
  <si>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</si>
  <si>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</si>
  <si>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</si>
  <si>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</si>
  <si>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</si>
  <si>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</si>
  <si>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</si>
  <si>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</si>
  <si>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</si>
  <si>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</si>
  <si>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</si>
  <si>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</si>
  <si>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</si>
  <si>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</si>
  <si>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</si>
  <si>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</si>
  <si>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</si>
  <si>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</si>
  <si>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</si>
  <si>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</si>
  <si>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</si>
  <si>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</si>
  <si>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</si>
  <si>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</si>
  <si>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</si>
  <si>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</si>
  <si>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</si>
  <si>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</si>
  <si>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</si>
  <si>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</si>
  <si>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</si>
  <si>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</si>
  <si>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</si>
  <si>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</si>
  <si>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</si>
  <si>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</si>
  <si>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</si>
  <si>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</si>
  <si>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</si>
  <si>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</si>
  <si>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</si>
  <si>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</si>
  <si>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</si>
  <si>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</si>
  <si>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</si>
  <si>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</si>
  <si>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</si>
  <si>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</si>
  <si>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</si>
  <si>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</si>
  <si>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</si>
  <si>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</si>
  <si>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</si>
  <si>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</si>
  <si>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</si>
  <si>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</si>
  <si>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</si>
  <si>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</si>
  <si>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</si>
  <si>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</si>
  <si>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</si>
  <si>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</si>
  <si>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</si>
  <si>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</si>
  <si>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</si>
  <si>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</si>
  <si>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</si>
  <si>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</si>
  <si>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</si>
  <si>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</si>
  <si>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</si>
  <si>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</si>
  <si>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</si>
  <si>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</si>
  <si>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</si>
  <si>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</si>
  <si>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</si>
  <si>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</si>
  <si>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</si>
  <si>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</si>
  <si>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</si>
  <si>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</si>
  <si>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</si>
  <si>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</si>
  <si>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</si>
  <si>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</si>
  <si>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</si>
  <si>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</si>
  <si>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</si>
  <si>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</si>
  <si>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</si>
  <si>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</si>
  <si>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</si>
  <si>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</si>
  <si>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</si>
  <si>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</si>
  <si>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</si>
  <si>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</si>
  <si>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</si>
  <si>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</si>
  <si>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</si>
  <si>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</si>
  <si>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</si>
  <si>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</si>
  <si>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</si>
  <si>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</si>
  <si>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</si>
  <si>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</si>
  <si>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</si>
  <si>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</si>
  <si>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</si>
  <si>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</si>
  <si>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</si>
  <si>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</si>
  <si>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</si>
  <si>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</si>
  <si>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</si>
  <si>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</si>
  <si>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</si>
  <si>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</si>
  <si>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</si>
  <si>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</si>
  <si>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</si>
  <si>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</si>
  <si>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</si>
  <si>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</si>
  <si>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</si>
  <si>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</si>
  <si>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</si>
  <si>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</si>
  <si>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</si>
  <si>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</si>
  <si>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</si>
  <si>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</si>
  <si>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</si>
  <si>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</si>
  <si>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</si>
  <si>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</si>
  <si>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</si>
  <si>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</si>
  <si>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</si>
  <si>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</si>
  <si>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</si>
  <si>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</si>
  <si>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</si>
  <si>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</si>
  <si>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</si>
  <si>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</si>
  <si>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</si>
  <si>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</si>
  <si>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</si>
  <si>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</si>
  <si>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</si>
  <si>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</si>
  <si>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</si>
  <si>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</si>
  <si>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</si>
  <si>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</si>
  <si>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</si>
  <si>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</si>
  <si>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</si>
  <si>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</si>
  <si>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</si>
  <si>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</si>
  <si>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</si>
  <si>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</si>
  <si>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</si>
  <si>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</si>
  <si>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</si>
  <si>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</si>
  <si>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</si>
  <si>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</si>
  <si>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</si>
  <si>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</si>
  <si>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</si>
  <si>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</si>
  <si>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</si>
  <si>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</si>
  <si>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</si>
  <si>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</si>
  <si>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</si>
  <si>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</si>
  <si>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</si>
  <si>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</si>
  <si>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</si>
  <si>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</si>
  <si>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</si>
  <si>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</si>
  <si>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</si>
  <si>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</si>
  <si>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</si>
  <si>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</si>
  <si>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</si>
  <si>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</si>
  <si>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</si>
  <si>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</si>
  <si>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</si>
  <si>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</si>
  <si>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</si>
  <si>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</si>
  <si>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</si>
  <si>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</si>
  <si>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</si>
  <si>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</si>
  <si>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</si>
  <si>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</si>
  <si>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</si>
  <si>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</si>
  <si>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</si>
  <si>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</si>
  <si>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</si>
  <si>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</si>
  <si>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</si>
  <si>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</si>
  <si>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</si>
  <si>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</si>
  <si>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</si>
  <si>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</si>
  <si>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</si>
  <si>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</si>
  <si>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</si>
  <si>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</si>
  <si>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</si>
  <si>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</si>
  <si>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</si>
  <si>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</si>
  <si>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</si>
  <si>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</si>
  <si>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</si>
  <si>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</si>
  <si>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</si>
  <si>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</si>
  <si>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</si>
  <si>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</si>
  <si>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</si>
  <si>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</si>
  <si>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</si>
  <si>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</si>
  <si>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</si>
  <si>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</si>
  <si>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</si>
  <si>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</si>
  <si>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</si>
  <si>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</si>
  <si>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</si>
  <si>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</si>
  <si>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</si>
  <si>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</si>
  <si>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</si>
  <si>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</si>
  <si>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</si>
  <si>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</si>
  <si>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</si>
  <si>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</si>
  <si>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</si>
  <si>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</si>
  <si>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</si>
  <si>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</si>
  <si>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</si>
  <si>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</si>
  <si>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</si>
  <si>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</si>
  <si>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</si>
  <si>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</si>
  <si>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</si>
  <si>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</si>
  <si>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</si>
  <si>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</si>
  <si>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</si>
  <si>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</si>
  <si>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</si>
  <si>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</si>
  <si>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</si>
  <si>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</si>
  <si>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</si>
  <si>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</si>
  <si>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</si>
  <si>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</si>
  <si>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</si>
  <si>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</si>
  <si>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</si>
  <si>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</si>
  <si>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</si>
  <si>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</si>
  <si>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</si>
  <si>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</si>
  <si>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</si>
  <si>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</si>
  <si>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</si>
  <si>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</si>
  <si>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</si>
  <si>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</si>
  <si>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</si>
  <si>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</si>
  <si>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</si>
  <si>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</si>
  <si>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</si>
  <si>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</si>
  <si>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</si>
  <si>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</si>
  <si>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</si>
  <si>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</si>
  <si>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</si>
  <si>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</si>
  <si>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</si>
  <si>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</si>
  <si>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</si>
  <si>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</si>
  <si>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</si>
  <si>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</si>
  <si>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</si>
  <si>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</si>
  <si>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</si>
  <si>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</si>
  <si>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</si>
  <si>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</si>
  <si>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</si>
  <si>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</si>
  <si>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</si>
  <si>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</si>
  <si>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</si>
  <si>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</si>
  <si>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</si>
  <si>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</si>
  <si>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</si>
  <si>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</si>
  <si>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</si>
  <si>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</si>
  <si>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</si>
  <si>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</si>
  <si>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</si>
  <si>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</si>
  <si>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</si>
  <si>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</si>
  <si>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</si>
  <si>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</si>
  <si>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</si>
  <si>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</si>
  <si>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</si>
  <si>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</si>
  <si>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</si>
  <si>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</si>
  <si>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</si>
  <si>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</si>
  <si>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</si>
  <si>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</si>
  <si>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</si>
  <si>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</si>
  <si>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</si>
  <si>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</si>
  <si>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</si>
  <si>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</si>
  <si>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</si>
  <si>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</si>
  <si>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</si>
  <si>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</si>
  <si>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</si>
  <si>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</si>
  <si>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</si>
  <si>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</si>
  <si>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</si>
  <si>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</si>
  <si>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</si>
  <si>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</si>
  <si>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</si>
  <si>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</si>
  <si>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</si>
  <si>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</si>
  <si>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</si>
  <si>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</si>
  <si>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</si>
  <si>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</si>
  <si>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</si>
  <si>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</si>
  <si>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</si>
  <si>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</si>
  <si>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</si>
  <si>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</si>
  <si>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</si>
  <si>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</si>
  <si>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</si>
  <si>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</si>
  <si>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</si>
  <si>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</si>
  <si>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</si>
  <si>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</si>
  <si>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</si>
  <si>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</si>
  <si>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</si>
  <si>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</si>
  <si>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</si>
  <si>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</si>
  <si>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</si>
  <si>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</si>
  <si>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</si>
  <si>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</si>
  <si>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</si>
  <si>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</si>
  <si>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</si>
  <si>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</si>
  <si>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</si>
  <si>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</si>
  <si>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</si>
  <si>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</si>
  <si>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</si>
  <si>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</si>
  <si>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</si>
  <si>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</si>
  <si>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</si>
  <si>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</si>
  <si>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</si>
  <si>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</si>
  <si>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</si>
  <si>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</si>
  <si>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</si>
  <si>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</si>
  <si>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</si>
  <si>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</si>
  <si>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</si>
  <si>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</si>
  <si>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</si>
  <si>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</si>
  <si>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</si>
  <si>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</si>
  <si>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</si>
  <si>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</si>
  <si>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</si>
  <si>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</si>
  <si>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</si>
  <si>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</si>
  <si>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</si>
  <si>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</si>
  <si>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</si>
  <si>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</si>
  <si>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</si>
  <si>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</si>
  <si>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</si>
  <si>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</si>
  <si>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</si>
  <si>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</si>
  <si>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</si>
  <si>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</si>
  <si>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</si>
  <si>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</si>
  <si>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</si>
  <si>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</si>
  <si>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</si>
  <si>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</si>
  <si>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</si>
  <si>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</si>
  <si>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</si>
  <si>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</si>
  <si>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</si>
  <si>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</si>
  <si>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</si>
  <si>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</si>
  <si>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</si>
  <si>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</si>
  <si>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</si>
  <si>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</si>
  <si>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</si>
  <si>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</si>
  <si>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</si>
  <si>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</si>
  <si>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</si>
  <si>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</si>
  <si>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</si>
  <si>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</si>
  <si>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</si>
  <si>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</si>
  <si>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</si>
  <si>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</si>
  <si>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</si>
  <si>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</si>
  <si>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</si>
  <si>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</si>
  <si>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</si>
  <si>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</si>
  <si>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</si>
  <si>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</si>
  <si>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</si>
  <si>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</si>
  <si>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</si>
  <si>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</si>
  <si>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</si>
  <si>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</si>
  <si>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</si>
  <si>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</si>
  <si>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</si>
  <si>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</si>
  <si>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</si>
  <si>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</si>
  <si>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</si>
  <si>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</si>
  <si>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</si>
  <si>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</si>
  <si>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</si>
  <si>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</si>
  <si>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</si>
  <si>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</si>
  <si>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</si>
  <si>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</si>
  <si>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</si>
  <si>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</si>
  <si>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</si>
  <si>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</si>
  <si>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</si>
  <si>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</si>
  <si>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</si>
  <si>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</si>
  <si>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</si>
  <si>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</si>
  <si>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</si>
  <si>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</si>
  <si>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</si>
  <si>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</si>
  <si>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</si>
  <si>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</si>
  <si>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</si>
  <si>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</si>
  <si>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</si>
  <si>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</si>
  <si>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</si>
  <si>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</si>
  <si>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</si>
  <si>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</si>
  <si>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</si>
  <si>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</si>
  <si>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</si>
  <si>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</si>
  <si>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</si>
  <si>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</si>
  <si>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</si>
  <si>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</si>
  <si>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</si>
  <si>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</si>
  <si>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</si>
  <si>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</si>
  <si>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</si>
  <si>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</si>
  <si>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</si>
  <si>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</si>
  <si>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</si>
  <si>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</si>
  <si>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</si>
  <si>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</si>
  <si>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</si>
  <si>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</si>
  <si>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</si>
  <si>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</si>
  <si>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</si>
  <si>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</si>
  <si>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</si>
  <si>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</si>
  <si>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</si>
  <si>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</si>
  <si>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</si>
  <si>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</si>
  <si>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</si>
  <si>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</si>
  <si>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</si>
  <si>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</si>
  <si>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</si>
  <si>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</si>
  <si>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</si>
  <si>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</si>
  <si>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</si>
  <si>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</si>
  <si>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</si>
  <si>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</si>
  <si>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</si>
  <si>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</si>
  <si>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</si>
  <si>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</si>
  <si>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</si>
  <si>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</si>
  <si>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</si>
  <si>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</si>
  <si>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</si>
  <si>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</si>
  <si>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</si>
  <si>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</si>
  <si>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</si>
  <si>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</si>
  <si>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</si>
  <si>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</si>
  <si>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</si>
  <si>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</si>
  <si>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</si>
  <si>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</si>
  <si>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</si>
  <si>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</si>
  <si>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</si>
  <si>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</si>
  <si>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</si>
  <si>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</si>
  <si>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</si>
  <si>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</si>
  <si>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</si>
  <si>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</si>
  <si>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</si>
  <si>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</si>
  <si>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</si>
  <si>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</si>
  <si>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</si>
  <si>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</si>
  <si>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</si>
  <si>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</si>
  <si>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</si>
  <si>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</si>
  <si>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</si>
  <si>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</si>
  <si>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</si>
  <si>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</si>
  <si>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</si>
  <si>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</si>
  <si>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</si>
  <si>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</si>
  <si>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</si>
  <si>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</si>
  <si>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</si>
  <si>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</si>
  <si>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</si>
  <si>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</si>
  <si>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</si>
  <si>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</si>
  <si>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</si>
  <si>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</si>
  <si>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</si>
  <si>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</si>
  <si>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</si>
  <si>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</si>
  <si>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</si>
  <si>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</si>
  <si>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</si>
  <si>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</si>
  <si>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</si>
  <si>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</si>
  <si>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</si>
  <si>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</si>
  <si>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</si>
  <si>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</si>
  <si>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</si>
  <si>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</si>
  <si>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</si>
  <si>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</si>
  <si>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</si>
  <si>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</si>
  <si>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</si>
  <si>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</si>
  <si>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</si>
  <si>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</si>
  <si>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</si>
  <si>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</si>
  <si>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</si>
  <si>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</si>
  <si>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</si>
  <si>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</si>
  <si>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</si>
  <si>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</si>
  <si>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</si>
  <si>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</si>
  <si>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</si>
  <si>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</si>
  <si>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</si>
  <si>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</si>
  <si>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</si>
  <si>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</si>
  <si>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</si>
  <si>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</si>
  <si>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</si>
  <si>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</si>
  <si>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</si>
  <si>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</si>
  <si>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</si>
  <si>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</si>
  <si>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</si>
  <si>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</si>
  <si>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</si>
  <si>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</si>
  <si>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</si>
  <si>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</si>
  <si>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</si>
  <si>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</si>
  <si>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</si>
  <si>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</si>
  <si>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</si>
  <si>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</si>
  <si>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</si>
  <si>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</si>
  <si>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</si>
  <si>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</si>
  <si>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</si>
  <si>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</si>
  <si>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</si>
  <si>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</si>
  <si>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</si>
  <si>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</si>
  <si>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</si>
  <si>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</si>
  <si>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</si>
  <si>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</si>
  <si>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</si>
  <si>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</si>
  <si>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</si>
  <si>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</si>
  <si>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</si>
  <si>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</si>
  <si>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</si>
  <si>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</si>
  <si>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</si>
  <si>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</si>
  <si>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</si>
  <si>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</si>
  <si>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</si>
  <si>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</si>
  <si>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</si>
  <si>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</si>
  <si>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</si>
  <si>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</si>
  <si>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</si>
  <si>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</si>
  <si>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</si>
  <si>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</si>
  <si>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</si>
  <si>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</si>
  <si>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</si>
  <si>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</si>
  <si>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</si>
  <si>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</si>
  <si>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</si>
  <si>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</si>
  <si>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</si>
  <si>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</si>
  <si>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</si>
  <si>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</si>
  <si>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</si>
  <si>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</si>
  <si>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</si>
  <si>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</si>
  <si>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</si>
  <si>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</si>
  <si>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</si>
  <si>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</si>
  <si>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</si>
  <si>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</si>
  <si>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</si>
  <si>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</si>
  <si>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</si>
  <si>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</si>
  <si>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</si>
  <si>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</si>
  <si>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</si>
  <si>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</si>
  <si>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</si>
  <si>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</si>
  <si>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</si>
  <si>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</si>
  <si>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</si>
  <si>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</si>
  <si>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</si>
  <si>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</si>
  <si>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</si>
  <si>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</si>
  <si>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</si>
  <si>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</si>
  <si>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</si>
  <si>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</si>
  <si>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</si>
  <si>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</si>
  <si>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</si>
  <si>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</si>
  <si>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</si>
  <si>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</si>
  <si>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</si>
  <si>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</si>
  <si>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</si>
  <si>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</si>
  <si>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</si>
  <si>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</si>
  <si>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</si>
  <si>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</si>
  <si>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</si>
  <si>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</si>
  <si>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</si>
  <si>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</si>
  <si>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</si>
  <si>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</si>
  <si>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</si>
  <si>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</si>
  <si>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</si>
  <si>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</si>
  <si>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</si>
  <si>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</si>
  <si>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</si>
  <si>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</si>
  <si>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</si>
  <si>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</si>
  <si>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</si>
  <si>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</si>
  <si>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</si>
  <si>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</si>
  <si>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</si>
  <si>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</si>
  <si>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</si>
  <si>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</si>
  <si>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</si>
  <si>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</si>
  <si>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</si>
  <si>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</si>
  <si>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</si>
  <si>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</si>
  <si>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</si>
  <si>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</si>
  <si>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</si>
  <si>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</si>
  <si>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</si>
  <si>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</si>
  <si>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</si>
  <si>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</si>
  <si>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</si>
  <si>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</si>
  <si>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</si>
  <si>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</si>
  <si>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</si>
  <si>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</si>
  <si>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</si>
  <si>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</si>
  <si>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</si>
  <si>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</si>
  <si>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</si>
  <si>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</si>
  <si>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</si>
  <si>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</si>
  <si>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</si>
  <si>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</si>
  <si>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</si>
  <si>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</si>
  <si>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</si>
  <si>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</si>
  <si>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</si>
  <si>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</si>
  <si>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</si>
  <si>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</si>
  <si>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</si>
  <si>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</si>
  <si>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</si>
  <si>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</si>
  <si>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</si>
  <si>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</si>
  <si>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</si>
  <si>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</si>
  <si>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</si>
  <si>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</si>
  <si>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</si>
  <si>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</si>
  <si>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</si>
  <si>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</si>
  <si>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</si>
  <si>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</si>
  <si>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</si>
  <si>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</si>
  <si>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</si>
  <si>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</si>
  <si>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</si>
  <si>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</si>
  <si>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</si>
  <si>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</si>
  <si>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</si>
  <si>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</si>
  <si>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</si>
  <si>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</si>
  <si>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</si>
  <si>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</si>
  <si>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</si>
  <si>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</si>
  <si>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</si>
  <si>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</si>
  <si>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</si>
  <si>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</si>
  <si>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</si>
  <si>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</si>
  <si>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</si>
  <si>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</si>
  <si>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</si>
  <si>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</si>
  <si>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</si>
  <si>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</si>
  <si>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</si>
  <si>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</si>
  <si>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</si>
  <si>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</si>
  <si>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</si>
  <si>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</si>
  <si>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</si>
  <si>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</si>
  <si>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</si>
  <si>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</si>
  <si>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</si>
  <si>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</si>
  <si>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</si>
  <si>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</si>
  <si>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</si>
  <si>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</si>
  <si>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</si>
  <si>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</si>
  <si>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</si>
  <si>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</si>
  <si>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</si>
  <si>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</si>
  <si>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</si>
  <si>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</si>
  <si>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</si>
  <si>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</si>
  <si>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</si>
  <si>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</si>
  <si>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</si>
  <si>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</si>
  <si>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</si>
  <si>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</si>
  <si>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</si>
  <si>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</si>
  <si>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</si>
  <si>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</si>
  <si>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</si>
  <si>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</si>
  <si>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</si>
  <si>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</si>
  <si>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</si>
  <si>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</si>
  <si>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</si>
  <si>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</si>
  <si>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</si>
  <si>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</si>
  <si>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</si>
  <si>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</si>
  <si>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</si>
  <si>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</si>
  <si>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</si>
  <si>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</si>
  <si>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</si>
  <si>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</si>
  <si>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</si>
  <si>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</si>
  <si>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</si>
  <si>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</si>
  <si>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</si>
  <si>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</si>
  <si>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</si>
  <si>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</si>
  <si>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</si>
  <si>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</si>
  <si>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</si>
  <si>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</si>
  <si>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</si>
  <si>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</si>
  <si>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</si>
  <si>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</si>
  <si>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</si>
  <si>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</si>
  <si>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</si>
  <si>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</si>
  <si>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</si>
  <si>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</si>
  <si>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</si>
  <si>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</si>
  <si>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</si>
  <si>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</si>
  <si>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</si>
  <si>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</si>
  <si>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</si>
  <si>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</si>
  <si>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</si>
  <si>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</si>
  <si>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</si>
  <si>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</si>
  <si>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</si>
  <si>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</si>
  <si>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</si>
  <si>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</si>
  <si>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</si>
  <si>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</si>
  <si>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</si>
  <si>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</si>
  <si>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</si>
  <si>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</si>
  <si>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</si>
  <si>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</si>
  <si>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</si>
  <si>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</si>
  <si>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</si>
  <si>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</si>
  <si>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</si>
  <si>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</si>
  <si>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</si>
  <si>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</si>
  <si>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</si>
  <si>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</si>
  <si>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</si>
  <si>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</si>
  <si>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</si>
  <si>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</si>
  <si>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</si>
  <si>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</si>
  <si>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</si>
  <si>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</si>
  <si>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</si>
  <si>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</si>
  <si>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</si>
  <si>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</si>
  <si>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</si>
  <si>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</si>
  <si>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</si>
  <si>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</si>
  <si>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</si>
  <si>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</si>
  <si>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</si>
  <si>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</si>
  <si>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</si>
  <si>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</si>
  <si>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</si>
  <si>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</si>
  <si>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</si>
  <si>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</si>
  <si>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</si>
  <si>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</si>
  <si>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</si>
  <si>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</si>
  <si>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</si>
  <si>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</si>
  <si>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</si>
  <si>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</si>
  <si>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</si>
  <si>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</si>
  <si>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</si>
  <si>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</si>
  <si>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</si>
  <si>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</si>
  <si>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</si>
  <si>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</si>
  <si>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</si>
  <si>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</si>
  <si>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</si>
  <si>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</si>
  <si>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</si>
  <si>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</si>
  <si>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</si>
  <si>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</si>
  <si>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</si>
  <si>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</si>
  <si>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</si>
  <si>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</si>
  <si>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</si>
  <si>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</si>
  <si>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</si>
  <si>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</si>
  <si>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</si>
  <si>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</si>
  <si>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</si>
  <si>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</si>
  <si>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</si>
  <si>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</si>
  <si>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</si>
  <si>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</si>
  <si>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</si>
  <si>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</si>
  <si>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</si>
  <si>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</si>
  <si>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</si>
  <si>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</si>
  <si>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</si>
  <si>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</si>
  <si>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</si>
  <si>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</si>
  <si>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</si>
  <si>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</si>
  <si>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</si>
  <si>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</si>
  <si>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</si>
  <si>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</si>
  <si>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</si>
  <si>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</si>
  <si>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</si>
  <si>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</si>
  <si>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</si>
  <si>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</si>
  <si>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</si>
  <si>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</si>
  <si>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</si>
  <si>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</si>
  <si>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</si>
  <si>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</si>
  <si>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</si>
  <si>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</si>
  <si>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</si>
  <si>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</si>
  <si>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</si>
  <si>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</si>
  <si>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</si>
  <si>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</si>
  <si>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</si>
  <si>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</si>
  <si>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</si>
  <si>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</si>
  <si>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</si>
  <si>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</si>
  <si>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</si>
  <si>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</si>
  <si>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</si>
  <si>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</si>
  <si>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</si>
  <si>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</si>
  <si>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</si>
  <si>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</si>
  <si>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</si>
  <si>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</si>
  <si>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</si>
  <si>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</si>
  <si>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</si>
  <si>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</si>
  <si>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</si>
  <si>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</si>
  <si>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</si>
  <si>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</si>
  <si>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</si>
  <si>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</si>
  <si>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</si>
  <si>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</si>
  <si>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</si>
  <si>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</si>
  <si>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</si>
  <si>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</si>
  <si>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</si>
  <si>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</si>
  <si>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</si>
  <si>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</si>
  <si>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</si>
  <si>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</si>
  <si>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</si>
  <si>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</si>
  <si>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</si>
  <si>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</si>
  <si>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</si>
  <si>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</si>
  <si>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</si>
  <si>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</si>
  <si>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</si>
  <si>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</si>
  <si>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</si>
  <si>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</si>
  <si>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</si>
  <si>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</si>
  <si>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</si>
  <si>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</si>
  <si>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</si>
  <si>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</si>
  <si>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</si>
  <si>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</si>
  <si>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</si>
  <si>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</si>
  <si>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</si>
  <si>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</si>
  <si>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</si>
  <si>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</si>
  <si>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</si>
  <si>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</si>
  <si>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</si>
  <si>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</si>
  <si>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</si>
  <si>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</si>
  <si>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</si>
  <si>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</si>
  <si>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</si>
  <si>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</si>
  <si>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</si>
  <si>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</si>
  <si>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</si>
  <si>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</si>
  <si>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</si>
  <si>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</si>
  <si>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</si>
  <si>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</si>
  <si>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</si>
  <si>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</si>
  <si>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</si>
  <si>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</si>
  <si>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</si>
  <si>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</si>
  <si>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</si>
  <si>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</si>
  <si>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</si>
  <si>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</si>
  <si>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</si>
  <si>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</si>
  <si>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</si>
  <si>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</si>
  <si>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</si>
  <si>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</si>
  <si>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</si>
  <si>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</si>
  <si>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</si>
  <si>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</si>
  <si>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</si>
  <si>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</si>
  <si>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</si>
  <si>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</si>
  <si>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</si>
  <si>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</si>
  <si>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</si>
  <si>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</si>
  <si>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</si>
  <si>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</si>
  <si>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</si>
  <si>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</si>
  <si>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</si>
  <si>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</si>
  <si>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</si>
  <si>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</si>
  <si>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</si>
  <si>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</si>
  <si>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</si>
  <si>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</si>
  <si>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</si>
  <si>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</si>
  <si>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</si>
  <si>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</si>
  <si>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</si>
  <si>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</si>
  <si>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</si>
  <si>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</si>
  <si>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</si>
  <si>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</si>
  <si>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</si>
  <si>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</si>
  <si>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</si>
  <si>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</si>
  <si>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</si>
  <si>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</si>
  <si>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</si>
  <si>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</si>
  <si>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</si>
  <si>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</si>
  <si>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</si>
  <si>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</si>
  <si>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</si>
  <si>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</si>
  <si>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</si>
  <si>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</si>
  <si>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</si>
  <si>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</si>
  <si>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</si>
  <si>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</si>
  <si>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</si>
  <si>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</si>
  <si>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</si>
  <si>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</si>
  <si>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</si>
  <si>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</si>
  <si>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</si>
  <si>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</si>
  <si>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</si>
  <si>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</si>
  <si>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</si>
  <si>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</si>
  <si>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</si>
  <si>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</si>
  <si>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</si>
  <si>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</si>
  <si>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</si>
  <si>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</si>
  <si>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</si>
  <si>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</si>
  <si>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</si>
  <si>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</si>
  <si>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</si>
  <si>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</si>
  <si>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</si>
  <si>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</si>
  <si>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</si>
  <si>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</si>
  <si>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</si>
  <si>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</si>
  <si>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</si>
  <si>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</si>
  <si>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</si>
  <si>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</si>
  <si>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</si>
  <si>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</si>
  <si>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</si>
  <si>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</si>
  <si>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</si>
  <si>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</si>
  <si>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</si>
  <si>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</si>
  <si>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</si>
  <si>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</si>
  <si>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</si>
  <si>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</si>
  <si>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</si>
  <si>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</si>
  <si>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</si>
  <si>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</si>
  <si>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</si>
  <si>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</si>
  <si>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</si>
  <si>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</si>
  <si>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</si>
  <si>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</si>
  <si>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</si>
  <si>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</si>
  <si>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</si>
  <si>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</si>
  <si>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</si>
  <si>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</si>
  <si>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</si>
  <si>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</si>
  <si>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</si>
  <si>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</si>
  <si>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</si>
  <si>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</si>
  <si>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</si>
  <si>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</si>
  <si>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</si>
  <si>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</si>
  <si>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</si>
  <si>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</si>
  <si>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</si>
  <si>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</si>
  <si>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</si>
  <si>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</si>
  <si>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</si>
  <si>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</si>
  <si>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</si>
  <si>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</si>
  <si>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</si>
  <si>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</si>
  <si>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</si>
  <si>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</si>
  <si>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</si>
  <si>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</si>
  <si>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</si>
  <si>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</si>
  <si>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</si>
  <si>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</si>
  <si>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</si>
  <si>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</si>
  <si>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</si>
  <si>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</si>
  <si>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</si>
  <si>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</si>
  <si>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</si>
  <si>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</si>
  <si>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</si>
  <si>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</si>
  <si>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</si>
  <si>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</si>
  <si>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</si>
  <si>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</si>
  <si>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</si>
  <si>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</si>
  <si>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</si>
  <si>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</si>
  <si>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</si>
  <si>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</si>
  <si>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</si>
  <si>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</si>
  <si>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</si>
  <si>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</si>
  <si>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</si>
  <si>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</si>
  <si>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</si>
  <si>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</si>
  <si>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</si>
  <si>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</si>
  <si>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</si>
  <si>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</si>
  <si>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</si>
  <si>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</si>
  <si>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</si>
  <si>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</si>
  <si>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</si>
  <si>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</si>
  <si>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</si>
  <si>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</si>
  <si>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</si>
  <si>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</si>
  <si>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</si>
  <si>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</si>
  <si>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</si>
  <si>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</si>
  <si>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</si>
  <si>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</si>
  <si>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</si>
  <si>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</si>
  <si>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</si>
  <si>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</si>
  <si>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</si>
  <si>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</si>
  <si>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</si>
  <si>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</si>
  <si>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</si>
  <si>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</si>
  <si>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</si>
  <si>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</si>
  <si>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</si>
  <si>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</si>
  <si>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</si>
  <si>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</si>
  <si>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</si>
  <si>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</si>
  <si>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</si>
  <si>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</si>
  <si>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</si>
  <si>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</si>
  <si>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</si>
  <si>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</si>
  <si>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</si>
  <si>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</si>
  <si>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</si>
  <si>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</si>
  <si>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</si>
  <si>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</si>
  <si>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</si>
  <si>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</si>
  <si>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</si>
  <si>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</si>
  <si>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</si>
  <si>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</si>
  <si>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</si>
  <si>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</si>
  <si>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</si>
  <si>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</si>
  <si>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</si>
  <si>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</si>
  <si>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</si>
  <si>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</si>
  <si>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</si>
  <si>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</si>
  <si>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</si>
  <si>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</si>
  <si>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</si>
  <si>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</si>
  <si>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</si>
  <si>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</si>
  <si>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</si>
  <si>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</si>
  <si>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</si>
  <si>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</si>
  <si>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</si>
  <si>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</si>
  <si>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</si>
  <si>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</si>
  <si>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</si>
  <si>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</si>
  <si>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</si>
  <si>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</si>
  <si>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</si>
  <si>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</si>
  <si>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</si>
  <si>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</si>
  <si>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</si>
  <si>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</si>
  <si>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</si>
  <si>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</si>
  <si>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</si>
  <si>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</si>
  <si>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</si>
  <si>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</si>
  <si>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</si>
  <si>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</si>
  <si>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</si>
  <si>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</si>
  <si>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</si>
  <si>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</si>
  <si>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</si>
  <si>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</si>
  <si>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</si>
  <si>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</si>
  <si>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</si>
  <si>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</si>
  <si>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</si>
  <si>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</si>
  <si>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</si>
  <si>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</si>
  <si>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</si>
  <si>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</si>
  <si>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</si>
  <si>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</si>
  <si>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</si>
  <si>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</si>
  <si>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</si>
  <si>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</si>
  <si>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</si>
  <si>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</si>
  <si>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</si>
  <si>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</si>
  <si>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</si>
  <si>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</si>
  <si>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</si>
  <si>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</si>
  <si>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</si>
  <si>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</si>
  <si>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</si>
  <si>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</si>
  <si>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</si>
  <si>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</si>
  <si>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</si>
  <si>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</si>
  <si>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</si>
  <si>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</si>
  <si>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</si>
  <si>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</si>
  <si>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</si>
  <si>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</si>
  <si>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</si>
  <si>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</si>
  <si>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</si>
  <si>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</si>
  <si>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</si>
  <si>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</si>
  <si>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</si>
  <si>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</si>
  <si>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</si>
  <si>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</si>
  <si>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</si>
  <si>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</si>
  <si>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</si>
  <si>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</si>
  <si>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</si>
  <si>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</si>
  <si>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</si>
  <si>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</si>
  <si>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</si>
  <si>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</si>
  <si>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</si>
  <si>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</si>
  <si>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</si>
  <si>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</si>
  <si>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</si>
  <si>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</si>
  <si>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</si>
  <si>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</si>
  <si>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</si>
  <si>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</si>
  <si>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</si>
  <si>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</si>
  <si>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</si>
  <si>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</si>
  <si>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</si>
  <si>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</si>
  <si>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</si>
  <si>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</si>
  <si>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</si>
  <si>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</si>
  <si>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</si>
  <si>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</si>
  <si>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</si>
  <si>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</si>
  <si>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</si>
  <si>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</si>
  <si>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</si>
  <si>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</si>
  <si>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</si>
  <si>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</si>
  <si>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</si>
  <si>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</si>
  <si>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</si>
  <si>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</si>
  <si>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</si>
  <si>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</si>
  <si>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</si>
  <si>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</si>
  <si>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</si>
  <si>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</si>
  <si>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</si>
  <si>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</si>
  <si>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</si>
  <si>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</si>
  <si>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</si>
  <si>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</si>
  <si>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</si>
  <si>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</si>
  <si>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</si>
  <si>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</si>
  <si>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</si>
  <si>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</si>
  <si>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</si>
  <si>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</si>
  <si>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</si>
  <si>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</si>
  <si>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</si>
  <si>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</si>
  <si>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</si>
  <si>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</si>
  <si>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</si>
  <si>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</si>
  <si>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</si>
  <si>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</si>
  <si>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</si>
  <si>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</si>
  <si>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</si>
  <si>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</si>
  <si>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</si>
  <si>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</si>
  <si>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</si>
  <si>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</si>
  <si>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</si>
  <si>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</si>
  <si>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</si>
  <si>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</si>
  <si>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</si>
  <si>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</si>
  <si>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</si>
  <si>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</si>
  <si>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</si>
  <si>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</si>
  <si>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</si>
  <si>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</si>
  <si>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</si>
  <si>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</si>
  <si>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</si>
  <si>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</si>
  <si>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</si>
  <si>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</si>
  <si>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</si>
  <si>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</si>
  <si>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</si>
  <si>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</si>
  <si>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</si>
  <si>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</si>
  <si>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</si>
  <si>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</si>
  <si>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</si>
  <si>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</si>
  <si>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</si>
  <si>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</si>
  <si>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</si>
  <si>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</si>
  <si>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</si>
  <si>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</si>
  <si>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</si>
  <si>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</si>
  <si>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</si>
  <si>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</si>
  <si>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</si>
  <si>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</si>
  <si>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</si>
  <si>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</si>
  <si>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</si>
  <si>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</si>
  <si>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</si>
  <si>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</si>
  <si>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</si>
  <si>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</si>
  <si>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</si>
  <si>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</si>
  <si>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</si>
  <si>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</si>
  <si>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</si>
  <si>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</si>
  <si>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</si>
  <si>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</si>
  <si>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</si>
  <si>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</si>
  <si>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</si>
  <si>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</si>
  <si>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</si>
  <si>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</si>
  <si>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</si>
  <si>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</si>
  <si>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</si>
  <si>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</si>
  <si>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</si>
  <si>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</si>
  <si>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</si>
  <si>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</si>
  <si>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</si>
  <si>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</si>
  <si>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</si>
  <si>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</si>
  <si>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</si>
  <si>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</si>
  <si>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</si>
  <si>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</si>
  <si>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</si>
  <si>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</si>
  <si>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</si>
  <si>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</si>
  <si>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</si>
  <si>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</si>
  <si>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</si>
  <si>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</si>
  <si>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</si>
  <si>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</si>
  <si>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</si>
  <si>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</si>
  <si>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</si>
  <si>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</si>
  <si>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</si>
  <si>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</si>
  <si>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</si>
  <si>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</si>
  <si>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</si>
  <si>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</si>
  <si>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</si>
  <si>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</si>
  <si>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</si>
  <si>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</si>
  <si>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</si>
  <si>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</si>
  <si>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</si>
  <si>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</si>
  <si>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</si>
  <si>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</si>
  <si>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</si>
  <si>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</si>
  <si>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</si>
  <si>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</si>
  <si>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</si>
  <si>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</si>
  <si>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</si>
  <si>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</si>
  <si>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</si>
  <si>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</si>
  <si>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</si>
  <si>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</si>
  <si>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</si>
  <si>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</si>
  <si>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</si>
  <si>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</si>
  <si>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</si>
  <si>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</si>
  <si>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</si>
  <si>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</si>
  <si>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</si>
  <si>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</si>
  <si>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</si>
  <si>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</si>
  <si>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</si>
  <si>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</si>
  <si>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</si>
  <si>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</si>
  <si>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</si>
  <si>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</si>
  <si>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</si>
  <si>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</si>
  <si>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</si>
  <si>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</si>
  <si>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</si>
  <si>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</si>
  <si>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</si>
  <si>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</si>
  <si>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</si>
  <si>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</si>
  <si>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</si>
  <si>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</si>
  <si>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</si>
  <si>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</si>
  <si>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</si>
  <si>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</si>
  <si>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</si>
  <si>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</si>
  <si>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</si>
  <si>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</si>
  <si>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</si>
  <si>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</si>
  <si>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</si>
  <si>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</si>
  <si>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</si>
  <si>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</si>
  <si>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</si>
  <si>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</si>
  <si>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</si>
  <si>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</si>
  <si>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</si>
  <si>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</si>
  <si>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</si>
  <si>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</si>
  <si>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</si>
  <si>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</si>
  <si>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</si>
  <si>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</si>
  <si>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</si>
  <si>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</si>
  <si>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</si>
  <si>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</si>
  <si>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</si>
  <si>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</si>
  <si>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</si>
  <si>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</si>
  <si>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</si>
  <si>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</si>
  <si>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</si>
  <si>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</si>
  <si>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</si>
  <si>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</si>
  <si>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</si>
  <si>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</si>
  <si>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</si>
  <si>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</si>
  <si>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</si>
  <si>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</si>
  <si>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</si>
  <si>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</si>
  <si>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</si>
  <si>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</si>
  <si>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</si>
  <si>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</si>
  <si>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</si>
  <si>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</si>
  <si>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</si>
  <si>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</si>
  <si>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</si>
  <si>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</si>
  <si>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</si>
  <si>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</si>
  <si>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</si>
  <si>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</si>
  <si>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</si>
  <si>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</si>
  <si>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</si>
  <si>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</si>
  <si>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</si>
  <si>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</si>
  <si>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</si>
  <si>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</si>
  <si>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</si>
  <si>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</si>
  <si>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</si>
  <si>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</si>
  <si>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</si>
  <si>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</si>
  <si>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</si>
  <si>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</si>
  <si>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</si>
  <si>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</si>
  <si>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</si>
  <si>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</si>
  <si>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</si>
  <si>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</si>
  <si>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</si>
  <si>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</si>
  <si>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</si>
  <si>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</si>
  <si>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</si>
  <si>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</si>
  <si>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</si>
  <si>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</si>
  <si>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</si>
  <si>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</si>
  <si>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</si>
  <si>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</si>
  <si>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</si>
  <si>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</si>
  <si>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</si>
  <si>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</si>
  <si>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</si>
  <si>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</si>
  <si>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</si>
  <si>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</si>
  <si>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</si>
  <si>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</si>
  <si>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</si>
  <si>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</si>
  <si>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</si>
  <si>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</si>
  <si>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</si>
  <si>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</si>
  <si>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</si>
  <si>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</si>
  <si>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</si>
  <si>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</si>
  <si>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</si>
  <si>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</si>
  <si>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</si>
  <si>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</si>
  <si>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</si>
  <si>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</si>
  <si>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</si>
  <si>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</si>
  <si>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</si>
  <si>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</si>
  <si>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</si>
  <si>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</si>
  <si>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</si>
  <si>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</si>
  <si>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</si>
  <si>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</si>
  <si>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</si>
  <si>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</si>
  <si>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</si>
  <si>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</si>
  <si>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</si>
  <si>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</si>
  <si>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</si>
  <si>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</si>
  <si>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</si>
  <si>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</si>
  <si>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</si>
  <si>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</si>
  <si>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</si>
  <si>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</si>
  <si>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</si>
  <si>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</si>
  <si>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</si>
  <si>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</si>
  <si>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</si>
  <si>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</si>
  <si>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</si>
  <si>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</si>
  <si>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</si>
  <si>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</si>
  <si>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</si>
  <si>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</si>
  <si>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</si>
  <si>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</si>
  <si>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</si>
  <si>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</si>
  <si>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</si>
  <si>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</si>
  <si>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</si>
  <si>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</si>
  <si>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</si>
  <si>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</si>
  <si>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</si>
  <si>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</si>
  <si>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</si>
  <si>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</si>
  <si>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</si>
  <si>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</si>
  <si>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</si>
  <si>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</si>
  <si>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</si>
  <si>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</si>
  <si>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</si>
  <si>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</si>
  <si>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</si>
  <si>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</si>
  <si>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</si>
  <si>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</si>
  <si>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</si>
  <si>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</si>
  <si>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</si>
  <si>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</si>
  <si>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</si>
  <si>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</si>
  <si>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</si>
  <si>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</si>
  <si>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</si>
  <si>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</si>
  <si>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</si>
  <si>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</si>
  <si>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</si>
  <si>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</si>
  <si>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</si>
  <si>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</si>
  <si>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</si>
  <si>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</si>
  <si>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</si>
  <si>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</si>
  <si>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</si>
  <si>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</si>
  <si>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</si>
  <si>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</si>
  <si>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</si>
  <si>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</si>
  <si>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</si>
  <si>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</si>
  <si>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</si>
  <si>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</si>
  <si>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</si>
  <si>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</si>
  <si>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</si>
  <si>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</si>
  <si>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</si>
  <si>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</si>
  <si>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</si>
  <si>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</si>
  <si>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</si>
  <si>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</si>
  <si>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</si>
  <si>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</si>
  <si>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</si>
  <si>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</si>
  <si>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</si>
  <si>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</si>
  <si>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</si>
  <si>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</si>
  <si>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</si>
  <si>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</si>
  <si>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</si>
  <si>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</si>
  <si>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</si>
  <si>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</si>
  <si>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</si>
  <si>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</si>
  <si>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</si>
  <si>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</si>
  <si>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</si>
  <si>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</si>
  <si>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</si>
  <si>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</si>
  <si>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</si>
  <si>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</si>
  <si>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</si>
  <si>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</si>
  <si>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</si>
  <si>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</si>
  <si>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</si>
  <si>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</si>
  <si>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</si>
  <si>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</si>
  <si>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</si>
  <si>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</si>
  <si>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</si>
  <si>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</si>
  <si>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</si>
  <si>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</si>
  <si>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</si>
  <si>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</si>
  <si>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</si>
  <si>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</si>
  <si>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</si>
  <si>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</si>
  <si>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</si>
  <si>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</si>
  <si>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</si>
  <si>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</si>
  <si>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</si>
  <si>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</si>
  <si>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</si>
  <si>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</si>
  <si>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</si>
  <si>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</si>
  <si>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</si>
  <si>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</si>
  <si>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</si>
  <si>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</si>
  <si>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</si>
  <si>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</si>
  <si>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</si>
  <si>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</si>
  <si>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</si>
  <si>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</si>
  <si>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</si>
  <si>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</si>
  <si>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</si>
  <si>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</si>
  <si>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</si>
  <si>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</si>
  <si>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</si>
  <si>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</si>
  <si>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</si>
  <si>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</si>
  <si>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</si>
  <si>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</si>
  <si>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</si>
  <si>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</si>
  <si>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</si>
  <si>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</si>
  <si>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</si>
  <si>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</si>
  <si>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</si>
  <si>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</si>
  <si>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</si>
  <si>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</si>
  <si>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</si>
  <si>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</si>
  <si>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</si>
  <si>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</si>
  <si>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</si>
  <si>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</si>
  <si>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</si>
  <si>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</si>
  <si>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</si>
  <si>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</si>
  <si>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</si>
  <si>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</si>
  <si>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</si>
  <si>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</si>
  <si>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</si>
  <si>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</si>
  <si>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</si>
  <si>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</si>
  <si>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</si>
  <si>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</si>
  <si>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</si>
  <si>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</si>
  <si>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</si>
  <si>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</si>
  <si>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</si>
  <si>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</si>
  <si>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</si>
  <si>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</si>
  <si>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</si>
  <si>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</si>
  <si>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</si>
  <si>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</si>
  <si>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</si>
  <si>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</si>
  <si>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</si>
  <si>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</si>
  <si>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</si>
  <si>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</si>
  <si>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</si>
  <si>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</si>
  <si>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</si>
  <si>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</si>
  <si>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</si>
  <si>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</si>
  <si>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</si>
  <si>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</si>
  <si>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</si>
  <si>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</si>
  <si>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</si>
  <si>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</si>
  <si>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</si>
  <si>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</si>
  <si>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</si>
  <si>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</si>
  <si>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</si>
  <si>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</si>
  <si>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</si>
  <si>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</si>
  <si>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</si>
  <si>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</si>
  <si>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</si>
  <si>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</si>
  <si>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</si>
  <si>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</si>
  <si>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</si>
  <si>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</si>
  <si>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</si>
  <si>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</si>
  <si>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</si>
  <si>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</si>
  <si>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</si>
  <si>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</si>
  <si>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</si>
  <si>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</si>
  <si>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</si>
  <si>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</si>
  <si>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</si>
  <si>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</si>
  <si>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</si>
  <si>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</si>
  <si>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</si>
  <si>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</si>
  <si>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</si>
  <si>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</si>
  <si>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</si>
  <si>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</si>
  <si>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</si>
  <si>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</si>
  <si>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</si>
  <si>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</si>
  <si>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</si>
  <si>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</si>
  <si>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</si>
  <si>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</si>
  <si>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</si>
  <si>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</si>
  <si>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</si>
  <si>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</si>
  <si>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</si>
  <si>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</si>
  <si>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</si>
  <si>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</si>
  <si>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</si>
  <si>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</si>
  <si>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</si>
  <si>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</si>
  <si>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</si>
  <si>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</si>
  <si>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</si>
  <si>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</si>
  <si>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</si>
  <si>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</si>
  <si>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</si>
  <si>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</si>
  <si>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</si>
  <si>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</si>
  <si>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</si>
  <si>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</si>
  <si>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</si>
  <si>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</si>
  <si>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</si>
  <si>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</si>
  <si>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</si>
  <si>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</si>
  <si>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</si>
  <si>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</si>
  <si>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</si>
  <si>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</si>
  <si>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</si>
  <si>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</si>
  <si>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</si>
  <si>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</si>
  <si>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</si>
  <si>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</si>
  <si>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</si>
  <si>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</si>
  <si>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</si>
  <si>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</si>
  <si>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</si>
  <si>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</si>
  <si>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</si>
  <si>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</si>
  <si>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</si>
  <si>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</si>
  <si>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</si>
  <si>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</si>
  <si>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</si>
  <si>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</si>
  <si>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</si>
  <si>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</si>
  <si>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</si>
  <si>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</si>
  <si>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</si>
  <si>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</si>
  <si>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</si>
  <si>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</si>
  <si>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</si>
  <si>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</si>
  <si>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</si>
  <si>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</si>
  <si>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</si>
  <si>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</si>
  <si>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</si>
  <si>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</si>
  <si>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</si>
  <si>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</si>
  <si>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</si>
  <si>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</si>
  <si>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</si>
  <si>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</si>
  <si>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</si>
  <si>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</si>
  <si>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</si>
  <si>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</si>
  <si>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</si>
  <si>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</si>
  <si>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</si>
  <si>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</si>
  <si>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</si>
  <si>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</si>
  <si>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</si>
  <si>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</si>
  <si>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</si>
  <si>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</si>
  <si>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</si>
  <si>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</si>
  <si>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</si>
  <si>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</si>
  <si>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</si>
  <si>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</si>
  <si>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</si>
  <si>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</si>
  <si>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</si>
  <si>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</si>
  <si>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</si>
  <si>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</si>
  <si>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</si>
  <si>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</si>
  <si>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</si>
  <si>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</si>
  <si>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</si>
  <si>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</si>
  <si>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</si>
  <si>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</si>
  <si>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</si>
  <si>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</si>
  <si>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</si>
  <si>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</si>
  <si>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</si>
  <si>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</si>
  <si>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</si>
  <si>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</si>
  <si>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</si>
  <si>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</si>
  <si>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</si>
  <si>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</si>
  <si>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</si>
  <si>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</si>
  <si>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</si>
  <si>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</si>
  <si>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</si>
  <si>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</si>
  <si>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</si>
  <si>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</si>
  <si>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</si>
  <si>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</si>
  <si>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</si>
  <si>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</si>
  <si>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</si>
  <si>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</si>
  <si>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</si>
  <si>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</si>
  <si>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</si>
  <si>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</si>
  <si>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</si>
  <si>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</si>
  <si>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</si>
  <si>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</si>
  <si>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</si>
  <si>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</si>
  <si>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</si>
  <si>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</si>
  <si>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</si>
  <si>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</si>
  <si>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</si>
  <si>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</si>
  <si>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</si>
  <si>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</si>
  <si>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</si>
  <si>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</si>
  <si>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</si>
  <si>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</si>
  <si>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</si>
  <si>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</si>
  <si>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</si>
  <si>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</si>
  <si>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</si>
  <si>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</si>
  <si>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</si>
  <si>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</si>
  <si>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</si>
  <si>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</si>
  <si>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</si>
  <si>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</si>
  <si>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</si>
  <si>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</si>
  <si>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</si>
  <si>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</si>
  <si>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</si>
  <si>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</si>
  <si>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</si>
  <si>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</si>
  <si>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</si>
  <si>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</si>
  <si>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</si>
  <si>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</si>
  <si>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</si>
  <si>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</si>
  <si>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</si>
  <si>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</si>
  <si>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</si>
  <si>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</si>
  <si>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</si>
  <si>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</si>
  <si>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</si>
  <si>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</si>
  <si>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</si>
  <si>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</si>
  <si>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</si>
  <si>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</si>
  <si>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</si>
  <si>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</si>
  <si>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</si>
  <si>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</si>
  <si>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</si>
  <si>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</si>
  <si>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</si>
  <si>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</si>
  <si>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</si>
  <si>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</si>
  <si>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</si>
  <si>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</si>
  <si>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</si>
  <si>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</si>
  <si>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</si>
  <si>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</si>
  <si>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</si>
  <si>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</si>
  <si>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</si>
  <si>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</si>
  <si>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</si>
  <si>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</si>
  <si>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</si>
  <si>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</si>
  <si>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</si>
  <si>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</si>
  <si>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</si>
  <si>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</si>
  <si>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</si>
  <si>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</si>
  <si>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</si>
  <si>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</si>
  <si>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</si>
  <si>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</si>
  <si>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</si>
  <si>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</si>
  <si>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</si>
  <si>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</si>
  <si>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</si>
  <si>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</si>
  <si>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</si>
  <si>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</si>
  <si>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</si>
  <si>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</si>
  <si>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</si>
  <si>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</si>
  <si>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</si>
  <si>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</si>
  <si>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</si>
  <si>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</si>
  <si>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</si>
  <si>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</si>
  <si>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</si>
  <si>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</si>
  <si>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</si>
  <si>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</si>
  <si>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</si>
  <si>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</si>
  <si>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</si>
  <si>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</si>
  <si>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</si>
  <si>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</si>
  <si>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</si>
  <si>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</si>
  <si>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</si>
  <si>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</si>
  <si>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</si>
  <si>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</si>
  <si>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</si>
  <si>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</si>
  <si>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</si>
  <si>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</si>
  <si>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</si>
  <si>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</si>
  <si>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</si>
  <si>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</si>
  <si>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</si>
  <si>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</si>
  <si>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</si>
  <si>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</si>
  <si>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</si>
  <si>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</si>
  <si>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</si>
  <si>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</si>
  <si>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</si>
  <si>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</si>
  <si>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</si>
  <si>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</si>
  <si>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</si>
  <si>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</si>
  <si>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</si>
  <si>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</si>
  <si>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</si>
  <si>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</si>
  <si>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</si>
  <si>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</si>
  <si>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</si>
  <si>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</si>
  <si>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</si>
  <si>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</si>
  <si>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</si>
  <si>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</si>
  <si>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</si>
  <si>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</si>
  <si>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</si>
  <si>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</si>
  <si>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</si>
  <si>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</si>
  <si>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</si>
  <si>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</si>
  <si>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</si>
  <si>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</si>
  <si>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</si>
  <si>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</si>
  <si>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</si>
  <si>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</si>
  <si>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</si>
  <si>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</si>
  <si>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</si>
  <si>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</si>
  <si>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</si>
  <si>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</si>
  <si>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</si>
  <si>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</si>
  <si>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</si>
  <si>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</si>
  <si>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</si>
  <si>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</si>
  <si>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</si>
  <si>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</si>
  <si>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</si>
  <si>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</si>
  <si>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</si>
  <si>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</si>
  <si>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</si>
  <si>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</si>
  <si>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</si>
  <si>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</si>
  <si>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</si>
  <si>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</si>
  <si>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</si>
  <si>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</si>
  <si>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</si>
  <si>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</si>
  <si>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</si>
  <si>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</si>
  <si>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</si>
  <si>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</si>
  <si>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</si>
  <si>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</si>
  <si>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</si>
  <si>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</si>
  <si>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</si>
  <si>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</si>
  <si>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</si>
  <si>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</si>
  <si>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</si>
  <si>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</si>
  <si>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</si>
  <si>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</si>
  <si>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</si>
  <si>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</si>
  <si>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</si>
  <si>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</si>
  <si>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</si>
  <si>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</si>
  <si>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</si>
  <si>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</si>
  <si>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</si>
  <si>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</si>
  <si>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</si>
  <si>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</si>
  <si>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</si>
  <si>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</si>
  <si>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</si>
  <si>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</si>
  <si>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</si>
  <si>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</si>
  <si>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</si>
  <si>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</si>
  <si>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</si>
  <si>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</si>
  <si>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</si>
  <si>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</si>
  <si>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</si>
  <si>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</si>
  <si>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</si>
  <si>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</si>
  <si>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</si>
  <si>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</si>
  <si>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</si>
  <si>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</si>
  <si>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</si>
  <si>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</si>
  <si>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</si>
  <si>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</si>
  <si>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</si>
  <si>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</si>
  <si>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</si>
  <si>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</si>
  <si>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</si>
  <si>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</si>
  <si>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</si>
  <si>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</si>
  <si>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</si>
  <si>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</si>
  <si>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</si>
  <si>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</si>
  <si>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</si>
  <si>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</si>
  <si>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</si>
  <si>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</si>
  <si>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</si>
  <si>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</si>
  <si>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</si>
  <si>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</si>
  <si>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</si>
  <si>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</si>
  <si>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</si>
  <si>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</si>
  <si>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</si>
  <si>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</si>
  <si>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</si>
  <si>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</si>
  <si>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</si>
  <si>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</si>
  <si>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</si>
  <si>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</si>
  <si>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</si>
  <si>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</si>
  <si>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</si>
  <si>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</si>
  <si>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</si>
  <si>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</si>
  <si>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</si>
  <si>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</si>
  <si>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</si>
  <si>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</si>
  <si>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</si>
  <si>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</si>
  <si>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</si>
  <si>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</si>
  <si>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</si>
  <si>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</si>
  <si>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</si>
  <si>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</si>
  <si>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</si>
  <si>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</si>
  <si>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</si>
  <si>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</si>
  <si>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</si>
  <si>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</si>
  <si>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</si>
  <si>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</si>
  <si>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</si>
  <si>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</si>
  <si>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</si>
  <si>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</si>
  <si>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</si>
  <si>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</si>
  <si>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</si>
  <si>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</si>
  <si>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</si>
  <si>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</si>
  <si>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</si>
  <si>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</si>
  <si>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</si>
  <si>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</si>
  <si>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</si>
  <si>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</si>
  <si>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</si>
  <si>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</si>
  <si>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</si>
  <si>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</si>
  <si>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</si>
  <si>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</si>
  <si>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</si>
  <si>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</si>
  <si>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</si>
  <si>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</si>
  <si>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</si>
  <si>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</si>
  <si>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</si>
  <si>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</si>
  <si>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</si>
  <si>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</si>
  <si>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</si>
  <si>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</si>
  <si>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</si>
  <si>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</si>
  <si>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</si>
  <si>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</si>
  <si>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</si>
  <si>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</si>
  <si>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</si>
  <si>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</si>
  <si>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</si>
  <si>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</si>
  <si>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</si>
  <si>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</si>
  <si>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</si>
  <si>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</si>
  <si>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</si>
  <si>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</si>
  <si>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</si>
  <si>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</si>
  <si>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</si>
  <si>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</si>
  <si>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</si>
  <si>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</si>
  <si>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</si>
  <si>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</si>
  <si>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</si>
  <si>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</si>
  <si>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</si>
  <si>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</si>
  <si>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</si>
  <si>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</si>
  <si>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</si>
  <si>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</si>
  <si>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</si>
  <si>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</si>
  <si>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</si>
  <si>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</si>
  <si>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</si>
  <si>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</si>
  <si>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</si>
  <si>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</si>
  <si>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</si>
  <si>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</si>
  <si>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</si>
  <si>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</si>
  <si>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</si>
  <si>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</si>
  <si>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</si>
  <si>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</si>
  <si>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</si>
  <si>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</si>
  <si>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</si>
  <si>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</si>
  <si>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</si>
  <si>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</si>
  <si>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</si>
  <si>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</si>
  <si>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</si>
  <si>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</si>
  <si>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</si>
  <si>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</si>
  <si>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</si>
  <si>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</si>
  <si>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</si>
  <si>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</si>
  <si>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</si>
  <si>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</si>
  <si>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</si>
  <si>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</si>
  <si>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</si>
  <si>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</si>
  <si>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</si>
  <si>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</si>
  <si>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</si>
  <si>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</si>
  <si>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</si>
  <si>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</si>
  <si>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</si>
  <si>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</si>
  <si>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</si>
  <si>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</si>
  <si>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</si>
  <si>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</si>
  <si>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</si>
  <si>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</si>
  <si>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</si>
  <si>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</si>
  <si>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</si>
  <si>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</si>
  <si>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</si>
  <si>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</si>
  <si>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</si>
  <si>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</si>
  <si>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</si>
  <si>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</si>
  <si>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</si>
  <si>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</si>
  <si>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</si>
  <si>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</si>
  <si>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</si>
  <si>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</si>
  <si>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</si>
  <si>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</si>
  <si>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</si>
  <si>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</si>
  <si>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</si>
  <si>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</si>
  <si>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</si>
  <si>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</si>
  <si>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</si>
  <si>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</si>
  <si>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</si>
  <si>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</si>
  <si>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</si>
  <si>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</si>
  <si>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</si>
  <si>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</si>
  <si>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</si>
  <si>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</si>
  <si>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</si>
  <si>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</si>
  <si>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</si>
  <si>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</si>
  <si>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</si>
  <si>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</si>
  <si>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</si>
  <si>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</si>
  <si>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</si>
  <si>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</si>
  <si>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</si>
  <si>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</si>
  <si>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</si>
  <si>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</si>
  <si>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</si>
  <si>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</si>
  <si>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</si>
  <si>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</si>
  <si>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</si>
  <si>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</si>
  <si>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</si>
  <si>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</si>
  <si>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</si>
  <si>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</si>
  <si>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</si>
  <si>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</si>
  <si>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</si>
  <si>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</si>
  <si>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</si>
  <si>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</si>
  <si>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</si>
  <si>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</si>
  <si>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</si>
  <si>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</si>
  <si>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</si>
  <si>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</si>
  <si>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</si>
  <si>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</si>
  <si>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</si>
  <si>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</si>
  <si>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</si>
  <si>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</si>
  <si>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</si>
  <si>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</si>
  <si>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</si>
  <si>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</si>
  <si>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</si>
  <si>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</si>
  <si>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</si>
  <si>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</si>
  <si>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</si>
  <si>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</si>
  <si>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</si>
  <si>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</si>
  <si>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</si>
  <si>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</si>
  <si>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</si>
  <si>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</si>
  <si>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</si>
  <si>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</si>
  <si>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</si>
  <si>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</si>
  <si>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</si>
  <si>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</si>
  <si>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</si>
  <si>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</si>
  <si>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</si>
  <si>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</si>
  <si>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</si>
  <si>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</si>
  <si>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</si>
  <si>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</si>
  <si>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</si>
  <si>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</si>
  <si>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</si>
  <si>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</si>
  <si>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</si>
  <si>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</si>
  <si>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</si>
  <si>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</si>
  <si>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</si>
  <si>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</si>
  <si>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</si>
  <si>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</si>
  <si>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</si>
  <si>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</si>
  <si>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</si>
  <si>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</si>
  <si>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</si>
  <si>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</si>
  <si>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</si>
  <si>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</si>
  <si>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</si>
  <si>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</si>
  <si>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</si>
  <si>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</si>
  <si>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</si>
  <si>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</si>
  <si>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</si>
  <si>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</si>
  <si>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</si>
  <si>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</si>
  <si>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</si>
  <si>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</si>
  <si>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</si>
  <si>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</si>
  <si>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</si>
  <si>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</si>
  <si>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</si>
  <si>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</si>
  <si>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</si>
  <si>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</si>
  <si>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</si>
  <si>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</si>
  <si>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</si>
  <si>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</si>
  <si>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</si>
  <si>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</si>
  <si>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</si>
  <si>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</si>
  <si>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</si>
  <si>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</si>
  <si>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</si>
  <si>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</si>
  <si>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</si>
  <si>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</si>
  <si>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</si>
  <si>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</si>
  <si>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</si>
  <si>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</si>
  <si>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</si>
  <si>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</si>
  <si>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</si>
  <si>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</si>
  <si>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</si>
  <si>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</si>
  <si>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</si>
  <si>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</si>
  <si>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</si>
  <si>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</si>
  <si>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</si>
  <si>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</si>
  <si>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</si>
  <si>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</si>
  <si>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</si>
  <si>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</si>
  <si>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</si>
  <si>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</si>
  <si>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</si>
  <si>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</si>
  <si>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</si>
  <si>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</si>
  <si>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</si>
  <si>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</si>
  <si>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</si>
  <si>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</si>
  <si>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</si>
  <si>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</si>
  <si>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</si>
  <si>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</si>
  <si>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</si>
  <si>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</si>
  <si>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</si>
  <si>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</si>
  <si>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</si>
  <si>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</si>
  <si>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</si>
  <si>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</si>
  <si>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</si>
  <si>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</si>
  <si>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</si>
  <si>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</si>
  <si>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</si>
  <si>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</si>
  <si>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</si>
  <si>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</si>
  <si>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</si>
  <si>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</si>
  <si>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</si>
  <si>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</si>
  <si>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</si>
  <si>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</si>
  <si>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</si>
  <si>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</si>
  <si>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</si>
  <si>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</si>
  <si>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</si>
  <si>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</si>
  <si>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</si>
  <si>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</si>
  <si>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</si>
  <si>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</si>
  <si>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</si>
  <si>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</si>
  <si>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</si>
  <si>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</si>
  <si>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</si>
  <si>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</si>
  <si>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</si>
  <si>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</si>
  <si>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</si>
  <si>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</si>
  <si>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</si>
  <si>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</si>
  <si>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</si>
  <si>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</si>
  <si>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</si>
  <si>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</si>
  <si>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</si>
  <si>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</si>
  <si>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</si>
  <si>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</si>
  <si>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</si>
  <si>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</si>
  <si>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</si>
  <si>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</si>
  <si>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</si>
  <si>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</si>
  <si>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</si>
  <si>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</si>
  <si>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</si>
  <si>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</si>
  <si>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</si>
  <si>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</si>
  <si>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</si>
  <si>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</si>
  <si>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</si>
  <si>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</si>
  <si>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</si>
  <si>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</si>
  <si>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</si>
  <si>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</si>
  <si>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</si>
  <si>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</si>
  <si>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</si>
  <si>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</si>
  <si>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</si>
  <si>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</si>
  <si>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</si>
  <si>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</si>
  <si>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</si>
  <si>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</si>
  <si>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</si>
  <si>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</si>
  <si>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</si>
  <si>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</si>
  <si>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</si>
  <si>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</si>
  <si>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</si>
  <si>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</si>
  <si>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</si>
  <si>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</si>
  <si>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</si>
  <si>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</si>
  <si>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</si>
  <si>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</si>
  <si>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</si>
  <si>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</si>
  <si>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</si>
  <si>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</si>
  <si>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</si>
  <si>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</si>
  <si>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</si>
  <si>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</si>
  <si>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</si>
  <si>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</si>
  <si>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</si>
  <si>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</si>
  <si>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</si>
  <si>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</si>
  <si>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</si>
  <si>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</si>
  <si>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</si>
  <si>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</si>
  <si>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</si>
  <si>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</si>
  <si>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</si>
  <si>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</si>
  <si>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</si>
  <si>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</si>
  <si>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</si>
  <si>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</si>
  <si>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</si>
  <si>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</si>
  <si>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</si>
  <si>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</si>
  <si>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</si>
  <si>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</si>
  <si>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</si>
  <si>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</si>
  <si>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</si>
  <si>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</si>
  <si>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</si>
  <si>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</si>
  <si>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</si>
  <si>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</si>
  <si>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</si>
  <si>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</si>
  <si>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</si>
  <si>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</si>
  <si>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</si>
  <si>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</si>
  <si>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</si>
  <si>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</si>
  <si>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</si>
  <si>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</si>
  <si>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</si>
  <si>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</si>
  <si>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</si>
  <si>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</si>
  <si>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</si>
  <si>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</si>
  <si>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</si>
  <si>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</si>
  <si>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</si>
  <si>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</si>
  <si>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</si>
  <si>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</si>
  <si>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</si>
  <si>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</si>
  <si>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</si>
  <si>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</si>
  <si>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</si>
  <si>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</si>
  <si>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</si>
  <si>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</si>
  <si>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</si>
  <si>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</si>
  <si>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</si>
  <si>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</si>
  <si>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</si>
  <si>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</si>
  <si>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</si>
  <si>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</si>
  <si>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</si>
  <si>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</si>
  <si>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</si>
  <si>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</si>
  <si>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</si>
  <si>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</si>
  <si>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</si>
  <si>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</si>
  <si>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</si>
  <si>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</si>
  <si>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</si>
  <si>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</si>
  <si>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</si>
  <si>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</si>
  <si>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</si>
  <si>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</si>
  <si>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</si>
  <si>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</si>
  <si>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</si>
  <si>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</si>
  <si>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</si>
  <si>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</si>
  <si>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</si>
  <si>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</si>
  <si>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</si>
  <si>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</si>
  <si>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</si>
  <si>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</si>
  <si>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</si>
  <si>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</si>
  <si>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</si>
  <si>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</si>
  <si>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</si>
  <si>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</si>
  <si>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</si>
  <si>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</si>
  <si>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</si>
  <si>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</si>
  <si>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</si>
  <si>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</si>
  <si>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</si>
  <si>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</si>
  <si>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</si>
  <si>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</si>
  <si>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</si>
  <si>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</si>
  <si>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</si>
  <si>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</si>
  <si>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</si>
  <si>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</si>
  <si>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</si>
  <si>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</si>
  <si>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</si>
  <si>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</si>
  <si>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</si>
  <si>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</si>
  <si>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</si>
  <si>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</si>
  <si>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</si>
  <si>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</si>
  <si>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</si>
  <si>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</si>
  <si>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</si>
  <si>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</si>
  <si>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</si>
  <si>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</si>
  <si>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</si>
  <si>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</si>
  <si>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</si>
  <si>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</si>
  <si>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</si>
  <si>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</si>
  <si>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</si>
  <si>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</si>
  <si>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</si>
  <si>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</si>
  <si>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</si>
  <si>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</si>
  <si>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</si>
  <si>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</si>
  <si>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</si>
  <si>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</si>
  <si>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</si>
  <si>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</si>
  <si>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</si>
  <si>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</si>
  <si>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</si>
  <si>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</si>
  <si>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</si>
  <si>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</si>
  <si>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</si>
  <si>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</si>
  <si>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</si>
  <si>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</si>
  <si>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</si>
  <si>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</si>
  <si>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</si>
  <si>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</si>
  <si>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</si>
  <si>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</si>
  <si>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</si>
  <si>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</si>
  <si>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</si>
  <si>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</si>
  <si>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</si>
  <si>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</si>
  <si>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</si>
  <si>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</si>
  <si>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</si>
  <si>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</si>
  <si>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</si>
  <si>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</si>
  <si>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</si>
  <si>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</si>
  <si>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</si>
  <si>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</si>
  <si>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</si>
  <si>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</si>
  <si>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</si>
  <si>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</si>
  <si>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</si>
  <si>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</si>
  <si>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</si>
  <si>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</si>
  <si>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</si>
  <si>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</si>
  <si>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</si>
  <si>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</si>
  <si>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</si>
  <si>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</si>
  <si>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</si>
  <si>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</si>
  <si>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</si>
  <si>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</si>
  <si>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</si>
  <si>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</si>
  <si>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</si>
  <si>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</si>
  <si>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</si>
  <si>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</si>
  <si>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</si>
  <si>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</si>
  <si>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</si>
  <si>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</si>
  <si>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</si>
  <si>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</si>
  <si>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</si>
  <si>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</si>
  <si>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</si>
  <si>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</si>
  <si>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</si>
  <si>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</si>
  <si>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</si>
  <si>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</si>
  <si>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</si>
  <si>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</si>
  <si>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</si>
  <si>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</si>
  <si>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</si>
  <si>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</si>
  <si>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</si>
  <si>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</si>
  <si>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</si>
  <si>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</si>
  <si>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</si>
  <si>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</si>
  <si>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</si>
  <si>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</si>
  <si>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</si>
  <si>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</si>
  <si>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</si>
  <si>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</si>
  <si>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</si>
  <si>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</si>
  <si>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</si>
  <si>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</si>
  <si>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</si>
  <si>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</si>
  <si>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</si>
  <si>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</si>
  <si>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</si>
  <si>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</si>
  <si>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</si>
  <si>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</si>
  <si>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</si>
  <si>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</si>
  <si>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</si>
  <si>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</si>
  <si>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</si>
  <si>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</si>
  <si>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</si>
  <si>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</si>
  <si>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</si>
  <si>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</si>
  <si>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</si>
  <si>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</si>
  <si>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</si>
  <si>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</si>
  <si>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</si>
  <si>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</si>
  <si>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</si>
  <si>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</si>
  <si>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</si>
  <si>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</si>
  <si>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</si>
  <si>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</si>
  <si>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</si>
  <si>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</si>
  <si>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</si>
  <si>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</si>
  <si>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</si>
  <si>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</si>
  <si>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</si>
  <si>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</si>
  <si>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</si>
  <si>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</si>
  <si>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</si>
  <si>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</si>
  <si>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</si>
  <si>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</si>
  <si>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</si>
  <si>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</si>
  <si>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</si>
  <si>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</si>
  <si>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</si>
  <si>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</si>
  <si>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</si>
  <si>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</si>
  <si>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</si>
  <si>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</si>
  <si>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</si>
  <si>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</si>
  <si>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</si>
  <si>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</si>
  <si>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</si>
  <si>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</si>
  <si>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</si>
  <si>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</si>
  <si>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</si>
  <si>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</si>
  <si>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</si>
  <si>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</si>
  <si>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</si>
  <si>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</si>
  <si>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</si>
  <si>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</si>
  <si>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</si>
  <si>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</si>
  <si>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</si>
  <si>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</si>
  <si>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</si>
  <si>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</si>
  <si>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</si>
  <si>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</si>
  <si>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</si>
  <si>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</si>
  <si>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</si>
  <si>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</si>
  <si>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</si>
  <si>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</si>
  <si>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</si>
  <si>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</si>
  <si>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</si>
  <si>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</si>
  <si>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</si>
  <si>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</si>
  <si>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</si>
  <si>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</si>
  <si>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</si>
  <si>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</si>
  <si>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</si>
  <si>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</si>
  <si>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</si>
  <si>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</si>
  <si>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</si>
  <si>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</si>
  <si>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</si>
  <si>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</si>
  <si>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</si>
  <si>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</si>
  <si>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</si>
  <si>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</si>
  <si>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</si>
  <si>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</si>
  <si>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</si>
  <si>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</si>
  <si>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</si>
  <si>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</si>
  <si>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</si>
  <si>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</si>
  <si>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</si>
  <si>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</si>
  <si>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</si>
  <si>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</si>
  <si>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</si>
  <si>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</si>
  <si>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</si>
  <si>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</si>
  <si>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</si>
  <si>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</si>
  <si>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</si>
  <si>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</si>
  <si>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</si>
  <si>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</si>
  <si>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</si>
  <si>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</si>
  <si>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</si>
  <si>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</si>
  <si>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</si>
  <si>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</si>
  <si>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</si>
  <si>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</si>
  <si>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</si>
  <si>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</si>
  <si>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</si>
  <si>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</si>
  <si>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</si>
  <si>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</si>
  <si>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</si>
  <si>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</si>
  <si>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</si>
  <si>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</si>
  <si>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</si>
  <si>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</si>
  <si>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</si>
  <si>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</si>
  <si>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</si>
  <si>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</si>
  <si>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</si>
  <si>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</si>
  <si>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</si>
  <si>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</si>
  <si>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</si>
  <si>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</si>
  <si>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</si>
  <si>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</si>
  <si>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</si>
  <si>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</si>
  <si>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</si>
  <si>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</si>
  <si>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</si>
  <si>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</si>
  <si>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</si>
  <si>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</si>
  <si>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</si>
  <si>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</si>
  <si>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</si>
  <si>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</si>
  <si>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</si>
  <si>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</si>
  <si>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</si>
  <si>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</si>
  <si>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</si>
  <si>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</si>
  <si>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</si>
  <si>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</si>
  <si>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</si>
  <si>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</si>
  <si>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</si>
  <si>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</si>
  <si>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</si>
  <si>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</si>
  <si>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</si>
  <si>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</si>
  <si>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</si>
  <si>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</si>
  <si>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</si>
  <si>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</si>
  <si>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</si>
  <si>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</si>
  <si>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</si>
  <si>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</si>
  <si>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</si>
  <si>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</si>
  <si>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</si>
  <si>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</si>
  <si>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</si>
  <si>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</si>
  <si>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</si>
  <si>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</si>
  <si>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</si>
  <si>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</si>
  <si>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</si>
  <si>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</si>
  <si>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</si>
  <si>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</si>
  <si>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</si>
  <si>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</si>
  <si>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</si>
  <si>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</si>
  <si>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</si>
  <si>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</si>
  <si>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</si>
  <si>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</si>
  <si>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</si>
  <si>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</si>
  <si>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</si>
  <si>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</si>
  <si>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</si>
  <si>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</si>
  <si>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</si>
  <si>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</si>
  <si>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</si>
  <si>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</si>
  <si>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</si>
  <si>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</si>
  <si>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</si>
  <si>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</si>
  <si>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</si>
  <si>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</si>
  <si>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</si>
  <si>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</si>
  <si>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</si>
  <si>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</si>
  <si>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</si>
  <si>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</si>
  <si>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</si>
  <si>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</si>
  <si>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</si>
  <si>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</si>
  <si>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</si>
  <si>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</si>
  <si>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</si>
  <si>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</si>
  <si>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</si>
  <si>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</si>
  <si>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</si>
  <si>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</si>
  <si>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</si>
  <si>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</si>
  <si>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</si>
  <si>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</si>
  <si>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</si>
  <si>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</si>
  <si>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</si>
  <si>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</si>
  <si>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</si>
  <si>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</si>
  <si>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</si>
  <si>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</si>
  <si>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</si>
  <si>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</si>
  <si>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</si>
  <si>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</si>
  <si>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</si>
  <si>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</si>
  <si>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</si>
  <si>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</si>
  <si>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</si>
  <si>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</si>
  <si>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</si>
  <si>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</si>
  <si>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</si>
  <si>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</si>
  <si>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</si>
  <si>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</si>
  <si>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</si>
  <si>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</si>
  <si>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</si>
  <si>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</si>
  <si>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</si>
  <si>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</si>
  <si>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</si>
  <si>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</si>
  <si>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</si>
  <si>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</si>
  <si>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</si>
  <si>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</si>
  <si>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</si>
  <si>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</si>
  <si>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</si>
  <si>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</si>
  <si>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</si>
  <si>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</si>
  <si>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</si>
  <si>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</si>
  <si>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</si>
  <si>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</si>
  <si>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</si>
  <si>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</si>
  <si>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</si>
  <si>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</si>
  <si>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</si>
  <si>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</si>
  <si>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</si>
  <si>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</si>
  <si>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</si>
  <si>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</si>
  <si>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</si>
  <si>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</si>
  <si>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</si>
  <si>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</si>
  <si>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</si>
  <si>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</si>
  <si>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</si>
  <si>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</si>
  <si>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</si>
  <si>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</si>
  <si>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</si>
  <si>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</si>
  <si>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</si>
  <si>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</si>
  <si>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</si>
  <si>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</si>
  <si>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</si>
  <si>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</si>
  <si>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</si>
  <si>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</si>
  <si>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</si>
  <si>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</si>
  <si>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</si>
  <si>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</si>
  <si>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</si>
  <si>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</si>
  <si>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</si>
  <si>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</si>
  <si>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</si>
  <si>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</si>
  <si>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</si>
  <si>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</si>
  <si>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</si>
  <si>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</si>
  <si>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</si>
  <si>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</si>
  <si>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</si>
  <si>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</si>
  <si>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</si>
  <si>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</si>
  <si>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</si>
  <si>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</si>
  <si>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</si>
  <si>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</si>
  <si>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</si>
  <si>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</si>
  <si>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</si>
  <si>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</si>
  <si>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</si>
  <si>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</si>
  <si>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</si>
  <si>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</si>
  <si>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</si>
  <si>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</si>
  <si>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</si>
  <si>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</si>
  <si>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</si>
  <si>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</si>
  <si>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</si>
  <si>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</si>
  <si>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</si>
  <si>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</si>
  <si>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</si>
  <si>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</si>
  <si>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</si>
  <si>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</si>
  <si>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</si>
  <si>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</si>
  <si>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</si>
  <si>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</si>
  <si>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</si>
  <si>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</si>
  <si>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</si>
  <si>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</si>
  <si>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</si>
  <si>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</si>
  <si>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</si>
  <si>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</si>
  <si>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</si>
  <si>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</si>
  <si>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</si>
  <si>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</si>
  <si>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</si>
  <si>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</si>
  <si>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</si>
  <si>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</si>
  <si>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</si>
  <si>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</si>
  <si>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</si>
  <si>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</si>
  <si>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</si>
  <si>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</si>
  <si>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</si>
  <si>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</si>
  <si>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</si>
  <si>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</si>
  <si>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</si>
  <si>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</si>
  <si>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</si>
  <si>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</si>
  <si>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</si>
  <si>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</si>
  <si>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</si>
  <si>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</si>
  <si>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</si>
  <si>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</si>
  <si>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</si>
  <si>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</si>
  <si>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</si>
  <si>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</si>
  <si>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</si>
  <si>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</si>
  <si>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</si>
  <si>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</si>
  <si>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</si>
  <si>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</si>
  <si>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</si>
  <si>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</si>
  <si>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</si>
  <si>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</si>
  <si>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</si>
  <si>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</si>
  <si>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</si>
  <si>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</si>
  <si>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</si>
  <si>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</si>
  <si>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</si>
  <si>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</si>
  <si>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</si>
  <si>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</si>
  <si>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</si>
  <si>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</si>
  <si>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</si>
  <si>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</si>
  <si>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</si>
  <si>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</si>
  <si>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</si>
  <si>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</si>
  <si>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</si>
  <si>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</si>
  <si>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</si>
  <si>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</si>
  <si>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</si>
  <si>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</si>
  <si>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</si>
  <si>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</si>
  <si>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</si>
  <si>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</si>
  <si>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</si>
  <si>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</si>
  <si>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</si>
  <si>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</si>
  <si>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</si>
  <si>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</si>
  <si>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</si>
  <si>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</si>
  <si>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</si>
  <si>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</si>
  <si>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</si>
  <si>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</si>
  <si>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</si>
  <si>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</si>
  <si>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</si>
  <si>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</si>
  <si>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</si>
  <si>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</si>
  <si>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</si>
  <si>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</si>
  <si>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</si>
  <si>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</si>
  <si>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</si>
  <si>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</si>
  <si>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</si>
  <si>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</si>
  <si>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</si>
  <si>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</si>
  <si>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</si>
  <si>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</si>
  <si>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</si>
  <si>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</si>
  <si>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</si>
  <si>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</si>
  <si>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</si>
  <si>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</si>
  <si>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</si>
  <si>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</si>
  <si>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</si>
  <si>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</si>
  <si>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</si>
  <si>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</si>
  <si>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</si>
  <si>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</si>
  <si>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</si>
  <si>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</si>
  <si>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</si>
  <si>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</si>
  <si>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</si>
  <si>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</si>
  <si>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</si>
  <si>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</si>
  <si>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</si>
  <si>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</si>
  <si>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</si>
  <si>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</si>
  <si>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</si>
  <si>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</si>
  <si>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</si>
  <si>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</si>
  <si>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</si>
  <si>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</si>
  <si>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</si>
  <si>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</si>
  <si>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</si>
  <si>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</si>
  <si>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</si>
  <si>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</si>
  <si>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</si>
  <si>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</si>
  <si>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</si>
  <si>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</si>
  <si>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</si>
  <si>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</si>
  <si>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</si>
  <si>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</si>
  <si>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</si>
  <si>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</si>
  <si>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</si>
  <si>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</si>
  <si>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</si>
  <si>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</si>
  <si>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</si>
  <si>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</si>
  <si>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</si>
  <si>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</si>
  <si>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</si>
  <si>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</si>
  <si>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</si>
  <si>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</si>
  <si>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</si>
  <si>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</si>
  <si>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</si>
  <si>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</si>
  <si>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</si>
  <si>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</si>
  <si>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</si>
  <si>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</si>
  <si>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</si>
  <si>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</si>
  <si>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</si>
  <si>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</si>
  <si>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</si>
  <si>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</si>
  <si>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</si>
  <si>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</si>
  <si>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</si>
  <si>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</si>
  <si>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</si>
  <si>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</si>
  <si>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</si>
  <si>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</si>
  <si>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</si>
  <si>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</si>
  <si>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</si>
  <si>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</si>
  <si>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</si>
  <si>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</si>
  <si>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</si>
  <si>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</si>
  <si>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</si>
  <si>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</si>
  <si>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</si>
  <si>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</si>
  <si>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</si>
  <si>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</si>
  <si>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</si>
  <si>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</si>
  <si>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</si>
  <si>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</si>
  <si>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</si>
  <si>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</si>
  <si>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</si>
  <si>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</si>
  <si>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</si>
  <si>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</si>
  <si>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</si>
  <si>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</si>
  <si>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</si>
  <si>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</si>
  <si>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</si>
  <si>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</si>
  <si>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</si>
  <si>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</si>
  <si>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</si>
  <si>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</si>
  <si>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</si>
  <si>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</si>
  <si>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</si>
  <si>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</si>
  <si>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</si>
  <si>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</si>
  <si>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</si>
  <si>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</si>
  <si>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</si>
  <si>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</si>
  <si>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</si>
  <si>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</si>
  <si>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</si>
  <si>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</si>
  <si>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</si>
  <si>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</si>
  <si>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</si>
  <si>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</si>
  <si>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</si>
  <si>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</si>
  <si>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</si>
  <si>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</si>
  <si>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</si>
  <si>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</si>
  <si>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</si>
  <si>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</si>
  <si>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</si>
  <si>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</si>
  <si>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</si>
  <si>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</si>
  <si>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</si>
  <si>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</si>
  <si>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</si>
  <si>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</si>
  <si>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</si>
  <si>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</si>
  <si>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</si>
  <si>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</si>
  <si>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</si>
  <si>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</si>
  <si>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</si>
  <si>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</si>
  <si>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</si>
  <si>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</si>
  <si>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</si>
  <si>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</si>
  <si>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</si>
  <si>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</si>
  <si>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</si>
  <si>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</si>
  <si>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</si>
  <si>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</si>
  <si>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</si>
  <si>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</si>
  <si>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</si>
  <si>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</si>
  <si>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</si>
  <si>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</si>
  <si>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</si>
  <si>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</si>
  <si>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</si>
  <si>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</si>
  <si>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</si>
  <si>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</si>
  <si>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</si>
  <si>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</si>
  <si>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</si>
  <si>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</si>
  <si>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</si>
  <si>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</si>
  <si>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</si>
  <si>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</si>
  <si>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</si>
  <si>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</si>
  <si>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</si>
  <si>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</si>
  <si>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</si>
  <si>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</si>
  <si>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</si>
  <si>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</si>
  <si>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</si>
  <si>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</si>
  <si>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</si>
  <si>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</si>
  <si>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</si>
  <si>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</si>
  <si>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</si>
  <si>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</si>
  <si>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</si>
  <si>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</si>
  <si>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</si>
  <si>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</si>
  <si>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</si>
  <si>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</si>
  <si>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</si>
  <si>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</si>
  <si>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</si>
  <si>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</si>
  <si>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</si>
  <si>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</si>
  <si>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</si>
  <si>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</si>
  <si>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</si>
  <si>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</si>
  <si>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</si>
  <si>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</si>
  <si>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</si>
  <si>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</si>
  <si>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</si>
  <si>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</si>
  <si>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</si>
  <si>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</si>
  <si>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</si>
  <si>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</si>
  <si>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</si>
  <si>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</si>
  <si>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</si>
  <si>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</si>
  <si>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</si>
  <si>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</si>
  <si>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</si>
  <si>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</si>
  <si>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</si>
  <si>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</si>
  <si>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</si>
  <si>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</si>
  <si>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</si>
  <si>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</si>
  <si>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</si>
  <si>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</si>
  <si>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</si>
  <si>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</si>
  <si>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</si>
  <si>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</si>
  <si>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</si>
  <si>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</si>
  <si>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</si>
  <si>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</si>
  <si>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</si>
  <si>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</si>
  <si>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</si>
  <si>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</si>
  <si>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</si>
  <si>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</si>
  <si>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</si>
  <si>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</si>
  <si>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</si>
  <si>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</si>
  <si>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</si>
  <si>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</si>
  <si>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</si>
  <si>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</si>
  <si>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</si>
  <si>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</si>
  <si>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</si>
  <si>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</si>
  <si>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</si>
  <si>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</si>
  <si>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</si>
  <si>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</si>
  <si>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</si>
  <si>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</si>
  <si>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</si>
  <si>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</si>
  <si>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</si>
  <si>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</si>
  <si>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</si>
  <si>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</si>
  <si>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</si>
  <si>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</si>
  <si>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</si>
  <si>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</si>
  <si>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</si>
  <si>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</si>
  <si>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</si>
  <si>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</si>
  <si>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</si>
  <si>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</si>
  <si>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</si>
  <si>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</si>
  <si>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</si>
  <si>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</si>
  <si>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</si>
  <si>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</si>
  <si>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</si>
  <si>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</si>
  <si>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</si>
  <si>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</si>
  <si>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</si>
  <si>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</si>
  <si>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</si>
  <si>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</si>
  <si>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</si>
  <si>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</si>
  <si>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</si>
  <si>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</si>
  <si>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</si>
  <si>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</si>
  <si>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</si>
  <si>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</si>
  <si>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</si>
  <si>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</si>
  <si>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</si>
  <si>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</si>
  <si>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</si>
  <si>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</si>
  <si>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</si>
  <si>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</si>
  <si>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</si>
  <si>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</si>
  <si>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</si>
  <si>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</si>
  <si>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</si>
  <si>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</si>
  <si>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</si>
  <si>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</si>
  <si>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</si>
  <si>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</si>
  <si>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</si>
  <si>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</si>
  <si>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</si>
  <si>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</si>
  <si>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</si>
  <si>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</si>
  <si>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</si>
  <si>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</si>
  <si>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</si>
  <si>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</si>
  <si>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</si>
  <si>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</si>
  <si>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</si>
  <si>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</si>
  <si>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</si>
  <si>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</si>
  <si>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</si>
  <si>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</si>
  <si>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</si>
  <si>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</si>
  <si>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</si>
  <si>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</si>
  <si>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</si>
  <si>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</si>
  <si>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</si>
  <si>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</si>
  <si>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</si>
  <si>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</si>
  <si>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</si>
  <si>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</si>
  <si>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</si>
  <si>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</si>
  <si>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</si>
  <si>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</si>
  <si>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</si>
  <si>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</si>
  <si>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</si>
  <si>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</si>
  <si>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</si>
  <si>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</si>
  <si>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</si>
  <si>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</si>
  <si>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</si>
  <si>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</si>
  <si>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</si>
  <si>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</si>
  <si>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</si>
  <si>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</si>
  <si>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</si>
  <si>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</si>
  <si>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</si>
  <si>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</si>
  <si>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</si>
  <si>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</si>
  <si>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</si>
  <si>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</si>
  <si>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</si>
  <si>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</si>
  <si>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</si>
  <si>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</si>
  <si>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</si>
  <si>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</si>
  <si>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</si>
  <si>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</si>
  <si>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</si>
  <si>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</si>
  <si>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</si>
  <si>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</si>
  <si>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</si>
  <si>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</si>
  <si>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</si>
  <si>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</si>
  <si>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</si>
  <si>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</si>
  <si>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</si>
  <si>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</si>
  <si>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</si>
  <si>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</si>
  <si>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</si>
  <si>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</si>
  <si>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</si>
  <si>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</si>
  <si>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</si>
  <si>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</si>
  <si>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</si>
  <si>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</si>
  <si>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</si>
  <si>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</si>
  <si>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</si>
  <si>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</si>
  <si>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</si>
  <si>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</si>
  <si>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</si>
  <si>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</si>
  <si>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</si>
  <si>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</si>
  <si>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</si>
  <si>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</si>
  <si>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</si>
  <si>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</si>
  <si>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</si>
  <si>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</si>
  <si>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</si>
  <si>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</si>
  <si>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</si>
  <si>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</si>
  <si>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</si>
  <si>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</si>
  <si>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</si>
  <si>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</si>
  <si>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</si>
  <si>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</si>
  <si>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</si>
  <si>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</si>
  <si>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</si>
  <si>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</si>
  <si>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</si>
  <si>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</si>
  <si>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</si>
  <si>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</si>
  <si>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</si>
  <si>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</si>
  <si>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</si>
  <si>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</si>
  <si>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</si>
  <si>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</si>
  <si>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</si>
  <si>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</si>
  <si>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</si>
  <si>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</si>
  <si>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</si>
  <si>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</si>
  <si>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</si>
  <si>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</si>
  <si>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</si>
  <si>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</si>
  <si>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</si>
  <si>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</si>
  <si>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</si>
  <si>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</si>
  <si>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</si>
  <si>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</si>
  <si>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</si>
  <si>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</si>
  <si>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</si>
  <si>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</si>
  <si>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</si>
  <si>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</si>
  <si>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</si>
  <si>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</si>
  <si>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</si>
  <si>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</si>
  <si>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</si>
  <si>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</si>
  <si>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</si>
  <si>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</si>
  <si>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</si>
  <si>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</si>
  <si>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</si>
  <si>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</si>
  <si>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</si>
  <si>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</si>
  <si>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</si>
  <si>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</si>
  <si>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</si>
  <si>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</si>
  <si>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</si>
  <si>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</si>
  <si>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</si>
  <si>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</si>
  <si>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</si>
  <si>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</si>
  <si>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</si>
  <si>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</si>
  <si>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</si>
  <si>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</si>
  <si>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</si>
  <si>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</si>
  <si>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</si>
  <si>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</si>
  <si>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</si>
  <si>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</si>
  <si>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</si>
  <si>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</si>
  <si>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</si>
  <si>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</si>
  <si>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</si>
  <si>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</si>
  <si>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</si>
  <si>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</si>
  <si>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</si>
  <si>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</si>
  <si>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</si>
  <si>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</si>
  <si>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</si>
  <si>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</si>
  <si>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</si>
  <si>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</si>
  <si>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</si>
  <si>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</si>
  <si>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</si>
  <si>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</si>
  <si>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</si>
  <si>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</si>
  <si>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</si>
  <si>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</si>
  <si>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</si>
  <si>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</si>
  <si>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</si>
  <si>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</si>
  <si>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</si>
  <si>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</si>
  <si>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</si>
  <si>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</si>
  <si>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</si>
  <si>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</si>
  <si>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</si>
  <si>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</si>
  <si>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</si>
  <si>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</si>
  <si>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</si>
  <si>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</si>
  <si>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</si>
  <si>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</si>
  <si>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</si>
  <si>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</si>
  <si>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</si>
  <si>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</si>
  <si>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</si>
  <si>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</si>
  <si>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</si>
  <si>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</si>
  <si>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</si>
  <si>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</si>
  <si>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</si>
  <si>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</si>
  <si>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</si>
  <si>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</si>
  <si>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</si>
  <si>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</si>
  <si>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</si>
  <si>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</si>
  <si>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</si>
  <si>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</si>
  <si>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</si>
  <si>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</si>
  <si>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</si>
  <si>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</si>
  <si>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</si>
  <si>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</si>
  <si>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</si>
  <si>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</si>
  <si>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</si>
  <si>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</si>
  <si>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</si>
  <si>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</si>
  <si>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</si>
  <si>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</si>
  <si>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</si>
  <si>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</si>
  <si>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</si>
  <si>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</si>
  <si>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</si>
  <si>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</si>
  <si>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</si>
  <si>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</si>
  <si>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</si>
  <si>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</si>
  <si>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</si>
  <si>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</si>
  <si>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</si>
  <si>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</si>
  <si>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</si>
  <si>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</si>
  <si>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</si>
  <si>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</si>
  <si>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</si>
  <si>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</si>
  <si>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</si>
  <si>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</si>
  <si>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</si>
  <si>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</si>
  <si>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</si>
  <si>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</si>
  <si>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</si>
  <si>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</si>
  <si>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</si>
  <si>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</si>
  <si>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</si>
  <si>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</si>
  <si>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</si>
  <si>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</si>
  <si>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</si>
  <si>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</si>
  <si>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</si>
  <si>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</si>
  <si>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</si>
  <si>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</si>
  <si>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</si>
  <si>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</si>
  <si>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</si>
  <si>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</si>
  <si>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</si>
  <si>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</si>
  <si>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</si>
  <si>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</si>
  <si>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</si>
  <si>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</si>
  <si>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</si>
  <si>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</si>
  <si>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</si>
  <si>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</si>
  <si>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</si>
  <si>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</si>
  <si>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</si>
  <si>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</si>
  <si>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</si>
  <si>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</si>
  <si>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</si>
  <si>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</si>
  <si>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</si>
  <si>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</si>
  <si>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</si>
  <si>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</si>
  <si>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</si>
  <si>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</si>
  <si>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</si>
  <si>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</si>
  <si>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</si>
  <si>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</si>
  <si>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</si>
  <si>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</si>
  <si>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</si>
  <si>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</si>
  <si>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</si>
  <si>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</si>
  <si>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</si>
  <si>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</si>
  <si>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</si>
  <si>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</si>
  <si>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</si>
  <si>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</si>
  <si>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</si>
  <si>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</si>
  <si>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</si>
  <si>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</si>
  <si>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</si>
  <si>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</si>
  <si>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</si>
  <si>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</si>
  <si>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</si>
  <si>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</si>
  <si>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</si>
  <si>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</si>
  <si>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</si>
  <si>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</si>
  <si>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</si>
  <si>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</si>
  <si>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</si>
  <si>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</si>
  <si>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</si>
  <si>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</si>
  <si>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</si>
  <si>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</si>
  <si>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</si>
  <si>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</si>
  <si>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</si>
  <si>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</si>
  <si>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</si>
  <si>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</si>
  <si>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</si>
  <si>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</si>
  <si>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</si>
  <si>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</si>
  <si>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</si>
  <si>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</si>
  <si>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</si>
  <si>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</si>
  <si>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</si>
  <si>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</si>
  <si>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</si>
  <si>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</si>
  <si>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</si>
  <si>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</si>
  <si>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</si>
  <si>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</si>
  <si>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</si>
  <si>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</si>
  <si>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</si>
  <si>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</si>
  <si>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</si>
  <si>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</si>
  <si>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</si>
  <si>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</si>
  <si>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</si>
  <si>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</si>
  <si>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</si>
  <si>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</si>
  <si>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</si>
  <si>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</si>
  <si>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</si>
  <si>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</si>
  <si>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</si>
  <si>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</si>
  <si>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</si>
  <si>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</si>
  <si>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</si>
  <si>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</si>
  <si>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</si>
  <si>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</si>
  <si>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</si>
  <si>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</si>
  <si>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</si>
  <si>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</si>
  <si>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</si>
  <si>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</si>
  <si>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</si>
  <si>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</si>
  <si>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</si>
  <si>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</si>
  <si>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</si>
  <si>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</si>
  <si>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</si>
  <si>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</si>
  <si>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</si>
  <si>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</si>
  <si>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</si>
  <si>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</si>
  <si>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</si>
  <si>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</si>
  <si>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</si>
  <si>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</si>
  <si>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</si>
  <si>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</si>
  <si>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</si>
  <si>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</si>
  <si>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</si>
  <si>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</si>
  <si>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</si>
  <si>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</si>
  <si>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</si>
  <si>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</si>
  <si>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</si>
  <si>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</si>
  <si>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</si>
  <si>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</si>
  <si>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</si>
  <si>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</si>
  <si>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</si>
  <si>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</si>
  <si>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</si>
  <si>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</si>
  <si>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</si>
  <si>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</si>
  <si>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</si>
  <si>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</si>
  <si>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</si>
  <si>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</si>
  <si>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</si>
  <si>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</si>
  <si>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</si>
  <si>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</si>
  <si>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</si>
  <si>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</si>
  <si>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</si>
  <si>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</si>
  <si>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</si>
  <si>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</si>
  <si>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</si>
  <si>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</si>
  <si>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</si>
  <si>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</si>
  <si>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</si>
  <si>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</si>
  <si>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</si>
  <si>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</si>
  <si>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</si>
  <si>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</si>
  <si>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</si>
  <si>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</si>
  <si>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</si>
  <si>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</si>
  <si>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</si>
  <si>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</si>
  <si>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</si>
  <si>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</si>
  <si>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</si>
  <si>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</si>
  <si>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</si>
  <si>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</si>
  <si>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</si>
  <si>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</si>
  <si>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</si>
  <si>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</si>
  <si>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</si>
  <si>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</si>
  <si>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</si>
  <si>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</si>
  <si>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</si>
  <si>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</si>
  <si>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</si>
  <si>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</si>
  <si>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</si>
  <si>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</si>
  <si>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</si>
  <si>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</si>
  <si>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</si>
  <si>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</si>
  <si>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</si>
  <si>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</si>
  <si>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</si>
  <si>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</si>
  <si>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</si>
  <si>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</si>
  <si>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</si>
  <si>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</si>
  <si>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</si>
  <si>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</si>
  <si>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</si>
  <si>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</si>
  <si>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</si>
  <si>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</si>
  <si>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</si>
  <si>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</si>
  <si>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</si>
  <si>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</si>
  <si>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</si>
  <si>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</si>
  <si>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</si>
  <si>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</si>
  <si>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</si>
  <si>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</si>
  <si>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</si>
  <si>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</si>
  <si>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</si>
  <si>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</si>
  <si>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</si>
  <si>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</si>
  <si>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</si>
  <si>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</si>
  <si>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</si>
  <si>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</si>
  <si>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</si>
  <si>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</si>
  <si>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</si>
  <si>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</si>
  <si>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</si>
  <si>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</si>
  <si>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</si>
  <si>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</si>
  <si>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</si>
  <si>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</si>
  <si>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</si>
  <si>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</si>
  <si>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</si>
  <si>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</si>
  <si>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</si>
  <si>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</si>
  <si>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</si>
  <si>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</si>
  <si>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</si>
  <si>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</si>
  <si>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</si>
  <si>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</si>
  <si>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</si>
  <si>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</si>
  <si>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</si>
  <si>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</si>
  <si>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</si>
  <si>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</si>
  <si>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</si>
  <si>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</si>
  <si>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</si>
  <si>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</si>
  <si>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</si>
  <si>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</si>
  <si>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</si>
  <si>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</si>
  <si>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</si>
  <si>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</si>
  <si>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</si>
  <si>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</si>
  <si>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</si>
  <si>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</si>
  <si>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</si>
  <si>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</si>
  <si>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</si>
  <si>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</si>
  <si>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</si>
  <si>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</si>
  <si>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</si>
  <si>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</si>
  <si>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</si>
  <si>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</si>
  <si>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</si>
  <si>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</si>
  <si>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</si>
  <si>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</si>
  <si>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</si>
  <si>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</si>
  <si>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</si>
  <si>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</si>
  <si>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</si>
  <si>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</si>
  <si>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</si>
  <si>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</si>
  <si>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</si>
  <si>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</si>
  <si>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</si>
  <si>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</si>
  <si>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</si>
  <si>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</si>
  <si>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</si>
  <si>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</si>
  <si>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</si>
  <si>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</si>
  <si>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</si>
  <si>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</si>
  <si>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</si>
  <si>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</si>
  <si>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</si>
  <si>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</si>
  <si>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</si>
  <si>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</si>
  <si>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</si>
  <si>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</si>
  <si>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</si>
  <si>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</si>
  <si>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</si>
  <si>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</si>
  <si>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</si>
  <si>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</si>
  <si>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</si>
  <si>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</si>
  <si>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</si>
  <si>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</si>
  <si>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</si>
  <si>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</si>
  <si>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</si>
  <si>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</si>
  <si>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</si>
  <si>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</si>
  <si>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</si>
  <si>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</si>
  <si>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</si>
  <si>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</si>
  <si>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</si>
  <si>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</si>
  <si>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</si>
  <si>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</si>
  <si>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</si>
  <si>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</si>
  <si>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</si>
  <si>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</si>
  <si>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</si>
  <si>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</si>
  <si>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</si>
  <si>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</si>
  <si>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</si>
  <si>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</si>
  <si>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</si>
  <si>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</si>
  <si>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</si>
  <si>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</si>
  <si>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</si>
  <si>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</si>
  <si>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</si>
  <si>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</si>
  <si>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</si>
  <si>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</si>
  <si>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</si>
  <si>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</si>
  <si>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</si>
  <si>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</si>
  <si>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</si>
  <si>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</si>
  <si>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</si>
  <si>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</si>
  <si>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</si>
  <si>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</si>
  <si>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</si>
  <si>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</si>
  <si>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</si>
  <si>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</si>
  <si>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</si>
  <si>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</si>
  <si>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</si>
  <si>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</si>
  <si>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</si>
  <si>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</si>
  <si>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</si>
  <si>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</si>
  <si>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</si>
  <si>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</si>
  <si>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</si>
  <si>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</si>
  <si>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</si>
  <si>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</si>
  <si>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</si>
  <si>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</si>
  <si>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</si>
  <si>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</si>
  <si>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</si>
  <si>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</si>
  <si>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</si>
  <si>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</si>
  <si>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</si>
  <si>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</si>
  <si>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</si>
  <si>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</si>
  <si>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</si>
  <si>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</si>
  <si>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</si>
  <si>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</si>
  <si>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</si>
  <si>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</si>
  <si>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</si>
  <si>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</si>
  <si>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</si>
  <si>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</si>
  <si>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</si>
  <si>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</si>
  <si>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</si>
  <si>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</si>
  <si>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</si>
  <si>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</si>
  <si>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</si>
  <si>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</si>
  <si>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</si>
  <si>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</si>
  <si>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</si>
  <si>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</si>
  <si>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</si>
  <si>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</si>
  <si>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</si>
  <si>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</si>
  <si>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</si>
  <si>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</si>
  <si>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</si>
  <si>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</si>
  <si>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</si>
  <si>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</si>
  <si>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</si>
  <si>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</si>
  <si>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</si>
  <si>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</si>
  <si>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</si>
  <si>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</si>
  <si>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</si>
  <si>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</si>
  <si>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</si>
  <si>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</si>
  <si>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</si>
  <si>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</si>
  <si>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</si>
  <si>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</si>
  <si>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</si>
  <si>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</si>
  <si>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</si>
  <si>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</si>
  <si>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</si>
  <si>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</si>
  <si>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</si>
  <si>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</si>
  <si>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</si>
  <si>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</si>
  <si>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</si>
  <si>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</si>
  <si>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</si>
  <si>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</si>
  <si>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</si>
  <si>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</si>
  <si>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</si>
  <si>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</si>
  <si>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</si>
  <si>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</si>
  <si>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</si>
  <si>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</si>
  <si>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</si>
  <si>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</si>
  <si>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</si>
  <si>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</si>
  <si>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</si>
  <si>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</si>
  <si>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</si>
  <si>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</si>
  <si>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</si>
  <si>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</si>
  <si>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</si>
  <si>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</si>
  <si>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</si>
  <si>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</si>
  <si>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</si>
  <si>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</si>
  <si>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</si>
  <si>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</si>
  <si>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</si>
  <si>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</si>
  <si>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</si>
  <si>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</si>
  <si>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</si>
  <si>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</si>
  <si>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</si>
  <si>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</si>
  <si>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</si>
  <si>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</si>
  <si>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</si>
  <si>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</si>
  <si>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</si>
  <si>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</si>
  <si>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</si>
  <si>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</si>
  <si>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</si>
  <si>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</si>
  <si>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</si>
  <si>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</si>
  <si>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</si>
  <si>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</si>
  <si>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</si>
  <si>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</si>
  <si>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</si>
  <si>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</si>
  <si>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</si>
  <si>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</si>
  <si>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</si>
  <si>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</si>
  <si>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</si>
  <si>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</si>
  <si>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</si>
  <si>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</si>
  <si>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</si>
  <si>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</si>
  <si>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</si>
  <si>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</si>
  <si>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</si>
  <si>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</si>
  <si>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</si>
  <si>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</si>
  <si>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</si>
  <si>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</si>
  <si>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</si>
  <si>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</si>
  <si>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</si>
  <si>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</si>
  <si>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</si>
  <si>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</si>
  <si>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</si>
  <si>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</si>
  <si>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</si>
  <si>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</si>
  <si>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</si>
  <si>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</si>
  <si>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</si>
  <si>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</si>
  <si>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</si>
  <si>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</si>
  <si>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</si>
  <si>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</si>
  <si>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</si>
  <si>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</si>
  <si>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</si>
  <si>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</si>
  <si>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</si>
  <si>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</si>
  <si>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</si>
  <si>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</si>
  <si>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</si>
  <si>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</si>
  <si>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</si>
  <si>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</si>
  <si>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</si>
  <si>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</si>
  <si>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</si>
  <si>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</si>
  <si>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</si>
  <si>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</si>
  <si>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</si>
  <si>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</si>
  <si>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</si>
  <si>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</si>
  <si>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</si>
  <si>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</si>
  <si>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</si>
  <si>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</si>
  <si>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</si>
  <si>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</si>
  <si>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</si>
  <si>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</si>
  <si>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</si>
  <si>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</si>
  <si>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</si>
  <si>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</si>
  <si>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</si>
  <si>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</si>
  <si>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</si>
  <si>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</si>
  <si>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</si>
  <si>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</si>
  <si>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</si>
  <si>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</si>
  <si>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</si>
  <si>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</si>
  <si>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</si>
  <si>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</si>
  <si>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</si>
  <si>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</si>
  <si>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</si>
  <si>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</si>
  <si>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</si>
  <si>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</si>
  <si>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</si>
  <si>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</si>
  <si>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</si>
  <si>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</si>
  <si>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</si>
  <si>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</si>
  <si>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</si>
  <si>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</si>
  <si>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</si>
  <si>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</si>
  <si>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</si>
  <si>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</si>
  <si>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</si>
  <si>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</si>
  <si>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</si>
  <si>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</si>
  <si>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</si>
  <si>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</si>
  <si>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</si>
  <si>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</si>
  <si>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</si>
  <si>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</si>
  <si>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</si>
  <si>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</si>
  <si>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</si>
  <si>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</si>
  <si>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</si>
  <si>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</si>
  <si>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</si>
  <si>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</si>
  <si>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</si>
  <si>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</si>
  <si>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</si>
  <si>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</si>
  <si>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</si>
  <si>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</si>
  <si>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</si>
  <si>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</si>
  <si>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</si>
  <si>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</si>
  <si>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</si>
  <si>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</si>
  <si>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</si>
  <si>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</si>
  <si>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</si>
  <si>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</si>
  <si>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</si>
  <si>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</si>
  <si>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</si>
  <si>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</si>
  <si>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</si>
  <si>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</si>
  <si>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</si>
  <si>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</si>
  <si>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</si>
  <si>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</si>
  <si>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</si>
  <si>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</si>
  <si>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</si>
  <si>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</si>
  <si>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</si>
  <si>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</si>
  <si>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</si>
  <si>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</si>
  <si>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</si>
  <si>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</si>
  <si>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</si>
  <si>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</si>
  <si>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</si>
  <si>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</si>
  <si>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</si>
  <si>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</si>
  <si>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</si>
  <si>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</si>
  <si>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</si>
  <si>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</si>
  <si>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</si>
  <si>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</si>
  <si>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</si>
  <si>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</si>
  <si>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</si>
  <si>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</si>
  <si>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</si>
  <si>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</si>
  <si>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</si>
  <si>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</si>
  <si>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</si>
  <si>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</si>
  <si>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</si>
  <si>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</si>
  <si>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</si>
  <si>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</si>
  <si>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</si>
  <si>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</si>
  <si>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</si>
  <si>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</si>
  <si>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</si>
  <si>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</si>
  <si>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</si>
  <si>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</si>
  <si>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</si>
  <si>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</si>
  <si>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</si>
  <si>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</si>
  <si>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</si>
  <si>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</si>
  <si>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</si>
  <si>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</si>
  <si>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</si>
  <si>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</si>
  <si>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</si>
  <si>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</si>
  <si>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</si>
  <si>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</si>
  <si>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</si>
  <si>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</si>
  <si>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</si>
  <si>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</si>
  <si>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</si>
  <si>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</si>
  <si>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</si>
  <si>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</si>
  <si>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</si>
  <si>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</si>
  <si>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</si>
  <si>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</si>
  <si>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</si>
  <si>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</si>
  <si>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</si>
  <si>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</si>
  <si>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</si>
  <si>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</si>
  <si>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</si>
  <si>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</si>
  <si>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</si>
  <si>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</si>
  <si>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</si>
  <si>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</si>
  <si>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</si>
  <si>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</si>
  <si>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</si>
  <si>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</si>
  <si>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</si>
  <si>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</si>
  <si>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</si>
  <si>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</si>
  <si>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</si>
  <si>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</si>
  <si>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</si>
  <si>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</si>
  <si>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</si>
  <si>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</si>
  <si>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</si>
  <si>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</si>
  <si>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</si>
  <si>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</si>
  <si>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</si>
  <si>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</si>
  <si>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</si>
  <si>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</si>
  <si>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</si>
  <si>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</si>
  <si>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</si>
  <si>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</si>
  <si>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</si>
  <si>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</si>
  <si>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</si>
  <si>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</si>
  <si>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</si>
  <si>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</si>
  <si>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</si>
  <si>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</si>
  <si>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</si>
  <si>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</si>
  <si>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</si>
  <si>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</si>
  <si>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</si>
  <si>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</si>
  <si>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</si>
  <si>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</si>
  <si>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</si>
  <si>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</si>
  <si>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</si>
  <si>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</si>
  <si>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</si>
  <si>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</si>
  <si>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</si>
  <si>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</si>
  <si>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</si>
  <si>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</si>
  <si>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</si>
  <si>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</si>
  <si>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</si>
  <si>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</si>
  <si>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</si>
  <si>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</si>
  <si>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</si>
  <si>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</si>
  <si>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</si>
  <si>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</si>
  <si>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</si>
  <si>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</si>
  <si>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</si>
  <si>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</si>
  <si>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</si>
  <si>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</si>
  <si>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</si>
  <si>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</si>
  <si>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</si>
  <si>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</si>
  <si>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</si>
  <si>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</si>
  <si>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</si>
  <si>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</si>
  <si>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</si>
  <si>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</si>
  <si>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</si>
  <si>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</si>
  <si>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</si>
  <si>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</si>
  <si>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</si>
  <si>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</si>
  <si>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</si>
  <si>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</si>
  <si>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</si>
  <si>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</si>
  <si>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</si>
  <si>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</si>
  <si>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</si>
  <si>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</si>
  <si>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</si>
  <si>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</si>
  <si>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</si>
  <si>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</si>
  <si>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</si>
  <si>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</si>
  <si>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</si>
  <si>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</si>
  <si>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</si>
  <si>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</si>
  <si>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</si>
  <si>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</si>
  <si>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</si>
  <si>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</si>
  <si>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</si>
  <si>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</si>
  <si>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</si>
  <si>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</si>
  <si>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</si>
  <si>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</si>
  <si>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</si>
  <si>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</si>
  <si>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</si>
  <si>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</si>
  <si>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</si>
  <si>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</si>
  <si>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</si>
  <si>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</si>
  <si>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</si>
  <si>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</si>
  <si>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</si>
  <si>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</si>
  <si>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</si>
  <si>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</si>
  <si>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</si>
  <si>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</si>
  <si>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</si>
  <si>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</si>
  <si>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</si>
  <si>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</si>
  <si>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</si>
  <si>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</si>
  <si>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</si>
  <si>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</si>
  <si>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</si>
  <si>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</si>
  <si>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</si>
  <si>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</si>
  <si>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</si>
  <si>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</si>
  <si>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</si>
  <si>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</si>
  <si>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</si>
  <si>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</si>
  <si>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</si>
  <si>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</si>
  <si>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</si>
  <si>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</si>
  <si>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</si>
  <si>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</si>
  <si>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</si>
  <si>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</si>
  <si>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</si>
  <si>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</si>
  <si>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</si>
  <si>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</si>
  <si>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</si>
  <si>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</si>
  <si>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</si>
  <si>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</si>
  <si>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</si>
  <si>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</si>
  <si>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</si>
  <si>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</si>
  <si>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</si>
  <si>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</si>
  <si>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</si>
  <si>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</si>
  <si>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</si>
  <si>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</si>
  <si>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</si>
  <si>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</si>
  <si>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</si>
  <si>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</si>
  <si>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</si>
  <si>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</si>
  <si>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</si>
  <si>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</si>
  <si>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</si>
  <si>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</si>
  <si>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</si>
  <si>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</si>
  <si>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</si>
  <si>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</si>
  <si>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</si>
  <si>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</si>
  <si>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</si>
  <si>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</si>
  <si>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</si>
  <si>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</si>
  <si>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</si>
  <si>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</si>
  <si>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</si>
  <si>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</si>
  <si>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</si>
  <si>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</si>
  <si>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</si>
  <si>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</si>
  <si>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</si>
  <si>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</si>
  <si>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</si>
  <si>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</si>
  <si>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</si>
  <si>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</si>
  <si>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</si>
  <si>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</si>
  <si>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</si>
  <si>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</si>
  <si>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</si>
  <si>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</si>
  <si>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</si>
  <si>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</si>
  <si>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</si>
  <si>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</si>
  <si>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</si>
  <si>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</si>
  <si>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</si>
  <si>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</si>
  <si>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</si>
  <si>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</si>
  <si>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</si>
  <si>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</si>
  <si>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</si>
  <si>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</si>
  <si>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</si>
  <si>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</si>
  <si>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</si>
  <si>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</si>
  <si>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</si>
  <si>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</si>
  <si>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</si>
  <si>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</si>
  <si>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</si>
  <si>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</si>
  <si>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</si>
  <si>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</si>
  <si>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</si>
  <si>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</si>
  <si>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</si>
  <si>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</si>
  <si>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</si>
  <si>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</si>
  <si>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</si>
  <si>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</si>
  <si>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</si>
  <si>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</si>
  <si>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</si>
  <si>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</si>
  <si>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</si>
  <si>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</si>
  <si>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</si>
  <si>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</si>
  <si>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</si>
  <si>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</si>
  <si>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</si>
  <si>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</si>
  <si>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</si>
  <si>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</si>
  <si>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</si>
  <si>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</si>
  <si>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</si>
  <si>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</si>
  <si>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</si>
  <si>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</si>
  <si>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</si>
  <si>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</si>
  <si>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</si>
  <si>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</si>
  <si>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</si>
  <si>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</si>
  <si>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</si>
  <si>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</si>
  <si>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</si>
  <si>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</si>
  <si>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</si>
  <si>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</si>
  <si>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</si>
  <si>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</si>
  <si>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</si>
  <si>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</si>
  <si>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</si>
  <si>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</si>
  <si>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</si>
  <si>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</si>
  <si>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</si>
  <si>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</si>
  <si>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</si>
  <si>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</si>
  <si>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</si>
  <si>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</si>
  <si>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</si>
  <si>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</si>
  <si>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</si>
  <si>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</si>
  <si>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</si>
  <si>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</si>
  <si>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</si>
  <si>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</si>
  <si>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</si>
  <si>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</si>
  <si>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</si>
  <si>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</si>
  <si>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</si>
  <si>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</si>
  <si>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</si>
  <si>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</si>
  <si>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</si>
  <si>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</si>
  <si>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</si>
  <si>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</si>
  <si>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</si>
  <si>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</si>
  <si>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</si>
  <si>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</si>
  <si>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</si>
  <si>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</si>
  <si>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</si>
  <si>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</si>
  <si>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</si>
  <si>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</si>
  <si>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</si>
  <si>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</si>
  <si>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</si>
  <si>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</si>
  <si>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</si>
  <si>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</si>
  <si>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</si>
  <si>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</si>
  <si>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</si>
  <si>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</si>
  <si>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</si>
  <si>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</si>
  <si>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</si>
  <si>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</si>
  <si>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</si>
  <si>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</si>
  <si>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</si>
  <si>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</si>
  <si>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</si>
  <si>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</si>
  <si>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</si>
  <si>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</si>
  <si>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</si>
  <si>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</si>
  <si>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</si>
  <si>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</si>
  <si>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</si>
  <si>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</si>
  <si>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</si>
  <si>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</si>
  <si>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</si>
  <si>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</si>
  <si>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</si>
  <si>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</si>
  <si>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</si>
  <si>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</si>
  <si>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</si>
  <si>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</si>
  <si>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</si>
  <si>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</si>
  <si>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</si>
  <si>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</si>
  <si>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</si>
  <si>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</si>
  <si>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</si>
  <si>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</si>
  <si>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</si>
  <si>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</si>
  <si>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</si>
  <si>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</si>
  <si>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</si>
  <si>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</si>
  <si>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</si>
  <si>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</si>
  <si>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</si>
  <si>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</si>
  <si>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</si>
  <si>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</si>
  <si>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</si>
  <si>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</si>
  <si>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</si>
  <si>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</si>
  <si>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</si>
  <si>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</si>
  <si>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</si>
  <si>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</si>
  <si>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</si>
  <si>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</si>
  <si>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</si>
  <si>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</si>
  <si>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</si>
  <si>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</si>
  <si>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</si>
  <si>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</si>
  <si>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</si>
  <si>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</si>
  <si>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</si>
  <si>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</si>
  <si>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</si>
  <si>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</si>
  <si>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</si>
  <si>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</si>
  <si>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</si>
  <si>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</si>
  <si>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</si>
  <si>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</si>
  <si>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</si>
  <si>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</si>
  <si>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</si>
  <si>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</si>
  <si>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</si>
  <si>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</si>
  <si>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</si>
  <si>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</si>
  <si>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</si>
  <si>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</si>
  <si>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</si>
  <si>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</si>
  <si>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</si>
  <si>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</si>
  <si>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</si>
  <si>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</si>
  <si>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</si>
  <si>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</si>
  <si>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</si>
  <si>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</si>
  <si>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</si>
  <si>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</si>
  <si>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</si>
  <si>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</si>
  <si>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</si>
  <si>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</si>
  <si>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</si>
  <si>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</si>
  <si>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</si>
  <si>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</si>
  <si>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</si>
  <si>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</si>
  <si>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</si>
  <si>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</si>
  <si>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</si>
  <si>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</si>
  <si>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</si>
  <si>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</si>
  <si>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</si>
  <si>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</si>
  <si>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</si>
  <si>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</si>
  <si>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</si>
  <si>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</si>
  <si>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</si>
  <si>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</si>
  <si>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</si>
  <si>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</si>
  <si>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</si>
  <si>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</si>
  <si>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</si>
  <si>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</si>
  <si>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</si>
  <si>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</si>
  <si>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</si>
  <si>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</si>
  <si>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</si>
  <si>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</si>
  <si>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</si>
  <si>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</si>
  <si>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</si>
  <si>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</si>
  <si>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</si>
  <si>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</si>
  <si>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</si>
  <si>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</si>
  <si>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</si>
  <si>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</si>
  <si>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</si>
  <si>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</si>
  <si>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</si>
  <si>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</si>
  <si>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</si>
  <si>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</si>
  <si>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</si>
  <si>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</si>
  <si>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</si>
  <si>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</si>
  <si>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</si>
  <si>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</si>
  <si>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</si>
  <si>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</si>
  <si>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</si>
  <si>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</si>
  <si>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</si>
  <si>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</si>
  <si>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</si>
  <si>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</si>
  <si>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</si>
  <si>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</si>
  <si>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</si>
  <si>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</si>
  <si>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</si>
  <si>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</si>
  <si>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</si>
  <si>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</si>
  <si>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</si>
  <si>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</si>
  <si>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</si>
  <si>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</si>
  <si>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</si>
  <si>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</si>
  <si>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</si>
  <si>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</si>
  <si>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</si>
  <si>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</si>
  <si>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</si>
  <si>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</si>
  <si>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</si>
  <si>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</si>
  <si>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</si>
  <si>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</si>
  <si>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</si>
  <si>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</si>
  <si>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</si>
  <si>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</si>
  <si>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</si>
  <si>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</si>
  <si>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</si>
  <si>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</si>
  <si>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</si>
  <si>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</si>
  <si>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</si>
  <si>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</si>
  <si>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</si>
  <si>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</si>
  <si>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</si>
  <si>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</si>
  <si>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</si>
  <si>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</si>
  <si>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</si>
  <si>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</si>
  <si>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</si>
  <si>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</si>
  <si>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</si>
  <si>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</si>
  <si>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</si>
  <si>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</si>
  <si>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</si>
  <si>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</si>
  <si>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</si>
  <si>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</si>
  <si>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</si>
  <si>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</si>
  <si>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</si>
  <si>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</si>
  <si>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</si>
  <si>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</si>
  <si>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</si>
  <si>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</si>
  <si>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</si>
  <si>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</si>
  <si>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</si>
  <si>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</si>
  <si>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</si>
  <si>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</si>
  <si>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</si>
  <si>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</si>
  <si>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</si>
  <si>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</si>
  <si>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</si>
  <si>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</si>
  <si>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</si>
  <si>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</si>
  <si>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</si>
  <si>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</si>
  <si>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</si>
  <si>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</si>
  <si>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</si>
  <si>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</si>
  <si>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</si>
  <si>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</si>
  <si>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</si>
  <si>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</si>
  <si>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</si>
  <si>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</si>
  <si>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</si>
  <si>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</si>
  <si>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</si>
  <si>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</si>
  <si>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</si>
  <si>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</si>
  <si>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</si>
  <si>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</si>
  <si>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</si>
  <si>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</si>
  <si>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</si>
  <si>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</si>
  <si>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</si>
  <si>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</si>
  <si>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</si>
  <si>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</si>
  <si>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</si>
  <si>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</si>
  <si>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</si>
  <si>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</si>
  <si>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</si>
  <si>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</si>
  <si>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</si>
  <si>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</si>
  <si>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</si>
  <si>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</si>
  <si>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</si>
  <si>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</si>
  <si>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</si>
  <si>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</si>
  <si>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</si>
  <si>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</si>
  <si>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</si>
  <si>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</si>
  <si>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</si>
  <si>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</si>
  <si>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</si>
  <si>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</si>
  <si>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</si>
  <si>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</si>
  <si>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</si>
  <si>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</si>
  <si>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</si>
  <si>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</si>
  <si>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</si>
  <si>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</si>
  <si>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</si>
  <si>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</si>
  <si>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</si>
  <si>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</si>
  <si>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</si>
  <si>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</si>
  <si>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</si>
  <si>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</si>
  <si>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</si>
  <si>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</si>
  <si>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</si>
  <si>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</si>
  <si>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</si>
  <si>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</si>
  <si>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</si>
  <si>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</si>
  <si>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</si>
  <si>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</si>
  <si>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</si>
  <si>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</si>
  <si>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</si>
  <si>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</si>
  <si>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</si>
  <si>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</si>
  <si>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</si>
  <si>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</si>
  <si>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</si>
  <si>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</si>
  <si>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</si>
  <si>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</si>
  <si>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</si>
  <si>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</si>
  <si>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</si>
  <si>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</si>
  <si>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</si>
  <si>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</si>
  <si>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</si>
  <si>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</si>
  <si>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</si>
  <si>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</si>
  <si>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</si>
  <si>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</si>
  <si>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</si>
  <si>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</si>
  <si>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</si>
  <si>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</si>
  <si>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</si>
  <si>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</si>
  <si>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</si>
  <si>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</si>
  <si>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</si>
  <si>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</si>
  <si>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</si>
  <si>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</si>
  <si>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</si>
  <si>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</si>
  <si>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</si>
  <si>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</si>
  <si>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</si>
  <si>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</si>
  <si>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</si>
  <si>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</si>
  <si>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</si>
  <si>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</si>
  <si>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</si>
  <si>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</si>
  <si>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</si>
  <si>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</si>
  <si>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</si>
  <si>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</si>
  <si>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</si>
  <si>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</si>
  <si>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</si>
  <si>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</si>
  <si>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</si>
  <si>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</si>
  <si>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</si>
  <si>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</si>
  <si>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</si>
  <si>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</si>
  <si>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</si>
  <si>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</si>
  <si>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</si>
  <si>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</si>
  <si>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</si>
  <si>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</si>
  <si>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</si>
  <si>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</si>
  <si>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</si>
  <si>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</si>
  <si>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</si>
  <si>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</si>
  <si>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</si>
  <si>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</si>
  <si>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</si>
  <si>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</si>
  <si>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</si>
  <si>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</si>
  <si>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</si>
  <si>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</si>
  <si>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</si>
  <si>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</si>
  <si>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</si>
  <si>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</si>
  <si>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</si>
  <si>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</si>
  <si>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</si>
  <si>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</si>
  <si>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</si>
  <si>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</si>
  <si>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</si>
  <si>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</si>
  <si>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</si>
  <si>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</si>
  <si>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</si>
  <si>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</si>
  <si>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</si>
  <si>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</si>
  <si>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</si>
  <si>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</si>
  <si>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</si>
  <si>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</si>
  <si>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</si>
  <si>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</si>
  <si>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</si>
  <si>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</si>
  <si>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</si>
  <si>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</si>
  <si>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</si>
  <si>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</si>
  <si>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</si>
  <si>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</si>
  <si>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</si>
  <si>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</si>
  <si>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</si>
  <si>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</si>
  <si>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</si>
  <si>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</si>
  <si>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</si>
  <si>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</si>
  <si>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</si>
  <si>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</si>
  <si>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</si>
  <si>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</si>
  <si>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</si>
  <si>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</si>
  <si>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</si>
  <si>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</si>
  <si>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</si>
  <si>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</si>
  <si>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</si>
  <si>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</si>
  <si>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</si>
  <si>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</si>
  <si>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</si>
  <si>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</si>
  <si>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</si>
  <si>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</si>
  <si>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</si>
  <si>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</si>
  <si>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</si>
  <si>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</si>
  <si>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</si>
  <si>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</si>
  <si>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</si>
  <si>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</si>
  <si>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</si>
  <si>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</si>
  <si>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</si>
  <si>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</si>
  <si>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</si>
  <si>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</si>
  <si>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</si>
  <si>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</si>
  <si>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</si>
  <si>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</si>
  <si>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</si>
  <si>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</si>
  <si>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</si>
  <si>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</si>
  <si>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</si>
  <si>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</si>
  <si>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</si>
  <si>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</si>
  <si>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</si>
  <si>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</si>
  <si>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</si>
  <si>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</si>
  <si>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</si>
  <si>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</si>
  <si>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</si>
  <si>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</si>
  <si>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</si>
  <si>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</si>
  <si>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</si>
  <si>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</si>
  <si>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</si>
  <si>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</si>
  <si>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</si>
  <si>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</si>
  <si>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</si>
  <si>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</si>
  <si>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</si>
  <si>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</si>
  <si>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</si>
  <si>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</si>
  <si>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</si>
  <si>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</si>
  <si>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</si>
  <si>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</si>
  <si>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</si>
  <si>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</si>
  <si>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</si>
  <si>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</si>
  <si>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</si>
  <si>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</si>
  <si>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</si>
  <si>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</si>
  <si>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</si>
  <si>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</si>
  <si>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</si>
  <si>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</si>
  <si>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</si>
  <si>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</si>
  <si>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</si>
  <si>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</si>
  <si>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</si>
  <si>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</si>
  <si>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</si>
  <si>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</si>
  <si>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</si>
  <si>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</si>
  <si>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</si>
  <si>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</si>
  <si>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</si>
  <si>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</si>
  <si>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</si>
  <si>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</si>
  <si>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</si>
  <si>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</si>
  <si>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</si>
  <si>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</si>
  <si>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</si>
  <si>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</si>
  <si>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</si>
  <si>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</si>
  <si>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</si>
  <si>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</si>
  <si>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</si>
  <si>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</si>
  <si>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</si>
  <si>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</si>
  <si>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</si>
  <si>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</si>
  <si>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</si>
  <si>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</si>
  <si>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</si>
  <si>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</si>
  <si>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</si>
  <si>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</si>
  <si>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</si>
  <si>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</si>
  <si>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</si>
  <si>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</si>
  <si>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</si>
  <si>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</si>
  <si>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</si>
  <si>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</si>
  <si>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</si>
  <si>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</si>
  <si>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</si>
  <si>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</si>
  <si>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</si>
  <si>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</si>
  <si>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</si>
  <si>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</si>
  <si>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</si>
  <si>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</si>
  <si>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</si>
  <si>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</si>
  <si>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</si>
  <si>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</si>
  <si>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</si>
  <si>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</si>
  <si>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</si>
  <si>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</si>
  <si>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</si>
  <si>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</si>
  <si>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</si>
  <si>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</si>
  <si>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</si>
  <si>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</si>
  <si>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</si>
  <si>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</si>
  <si>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</si>
  <si>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</si>
  <si>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</si>
  <si>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</si>
  <si>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</si>
  <si>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</si>
  <si>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</si>
  <si>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</si>
  <si>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</si>
  <si>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</si>
  <si>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</si>
  <si>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</si>
  <si>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</si>
  <si>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</si>
  <si>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</si>
  <si>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</si>
  <si>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</si>
  <si>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</si>
  <si>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</si>
  <si>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</si>
  <si>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</si>
  <si>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</si>
  <si>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</si>
  <si>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</si>
  <si>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</si>
  <si>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</si>
  <si>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</si>
  <si>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</si>
  <si>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</si>
  <si>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</si>
  <si>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</si>
  <si>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</si>
  <si>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</si>
  <si>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</si>
  <si>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</si>
  <si>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</si>
  <si>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</si>
  <si>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</si>
  <si>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</si>
  <si>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</si>
  <si>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</si>
  <si>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</si>
  <si>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</si>
  <si>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</si>
  <si>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</si>
  <si>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</si>
  <si>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</si>
  <si>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</si>
  <si>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</si>
  <si>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</si>
  <si>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</si>
  <si>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</si>
  <si>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</si>
  <si>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</si>
  <si>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</si>
  <si>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</si>
  <si>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</si>
  <si>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</si>
  <si>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</si>
  <si>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</si>
  <si>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</si>
  <si>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</si>
  <si>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</si>
  <si>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</si>
  <si>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</si>
  <si>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</si>
  <si>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</si>
  <si>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</si>
  <si>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</si>
  <si>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</si>
  <si>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</si>
  <si>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</si>
  <si>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</si>
  <si>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</si>
  <si>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</si>
  <si>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</si>
  <si>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</si>
  <si>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</si>
  <si>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</si>
  <si>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</si>
  <si>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</si>
  <si>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</si>
  <si>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</si>
  <si>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</si>
  <si>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</si>
  <si>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</si>
  <si>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</si>
  <si>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</si>
  <si>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</si>
  <si>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</si>
  <si>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</si>
  <si>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</si>
  <si>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</si>
  <si>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</si>
  <si>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</si>
  <si>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</si>
  <si>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</si>
  <si>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</si>
  <si>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</si>
  <si>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</si>
  <si>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</si>
  <si>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</si>
  <si>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</si>
  <si>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</si>
  <si>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</si>
  <si>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</si>
  <si>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</si>
  <si>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</si>
  <si>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</si>
  <si>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</si>
  <si>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</si>
  <si>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</si>
  <si>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</si>
  <si>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</si>
  <si>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</si>
  <si>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</si>
  <si>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</si>
  <si>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</si>
  <si>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</si>
  <si>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</si>
  <si>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</si>
  <si>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</si>
  <si>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</si>
  <si>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</si>
  <si>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</si>
  <si>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</si>
  <si>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</si>
  <si>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</si>
  <si>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</si>
  <si>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</si>
  <si>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</si>
  <si>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</si>
  <si>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</si>
  <si>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</si>
  <si>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</si>
  <si>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</si>
  <si>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</si>
  <si>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</si>
  <si>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</si>
  <si>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</si>
  <si>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</si>
  <si>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</si>
  <si>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</si>
  <si>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</si>
  <si>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</si>
  <si>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</si>
  <si>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</si>
  <si>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</si>
  <si>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</si>
  <si>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</si>
  <si>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</si>
  <si>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</si>
  <si>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</si>
  <si>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</si>
  <si>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</si>
  <si>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</si>
  <si>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</si>
  <si>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</si>
  <si>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</si>
  <si>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</si>
  <si>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</si>
  <si>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</si>
  <si>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</si>
  <si>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</si>
  <si>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</si>
  <si>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</si>
  <si>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</si>
  <si>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</si>
  <si>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</si>
  <si>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</si>
  <si>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</si>
  <si>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</si>
  <si>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</si>
  <si>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</si>
  <si>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</si>
  <si>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</si>
  <si>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</si>
  <si>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</si>
  <si>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</si>
  <si>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</si>
  <si>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</si>
  <si>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</si>
  <si>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</si>
  <si>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</si>
  <si>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</si>
  <si>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</si>
  <si>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</si>
  <si>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</si>
  <si>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</si>
  <si>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</si>
  <si>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</si>
  <si>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</si>
  <si>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</si>
  <si>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</si>
  <si>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</si>
  <si>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</si>
  <si>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</si>
  <si>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</si>
  <si>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</si>
  <si>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</si>
  <si>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</si>
  <si>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</si>
  <si>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</si>
  <si>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</si>
  <si>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</si>
  <si>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</si>
  <si>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</si>
  <si>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</si>
  <si>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</si>
  <si>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</si>
  <si>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</si>
  <si>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</si>
  <si>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</si>
  <si>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</si>
  <si>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</si>
  <si>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</si>
  <si>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</si>
  <si>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</si>
  <si>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</si>
  <si>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</si>
  <si>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</si>
  <si>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</si>
  <si>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</si>
  <si>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</si>
  <si>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</si>
  <si>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</si>
  <si>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</si>
  <si>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</si>
  <si>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</si>
  <si>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</si>
  <si>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</si>
  <si>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</si>
  <si>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</si>
  <si>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</si>
  <si>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</si>
  <si>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</si>
  <si>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</si>
  <si>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</si>
  <si>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</si>
  <si>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</si>
  <si>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</si>
  <si>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</si>
  <si>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</si>
  <si>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</si>
  <si>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</si>
  <si>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</si>
  <si>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</si>
  <si>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</si>
  <si>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</si>
  <si>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</si>
  <si>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</si>
  <si>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</si>
  <si>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</si>
  <si>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</si>
  <si>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</si>
  <si>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</si>
  <si>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</si>
  <si>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</si>
  <si>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</si>
  <si>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</si>
  <si>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</si>
  <si>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</si>
  <si>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</si>
  <si>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</si>
  <si>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</si>
  <si>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</si>
  <si>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</si>
  <si>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</si>
  <si>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</si>
  <si>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</si>
  <si>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</si>
  <si>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</si>
  <si>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</si>
  <si>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</si>
  <si>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</si>
  <si>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</si>
  <si>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</si>
  <si>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</si>
  <si>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</si>
  <si>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</si>
  <si>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</si>
  <si>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</si>
  <si>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</si>
  <si>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</si>
  <si>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</si>
  <si>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</si>
  <si>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</si>
  <si>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</si>
  <si>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</si>
  <si>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</si>
  <si>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</si>
  <si>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</si>
  <si>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</si>
  <si>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</si>
  <si>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</si>
  <si>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</si>
  <si>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</si>
  <si>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</si>
  <si>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</si>
  <si>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</si>
  <si>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</si>
  <si>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</si>
  <si>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</si>
  <si>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</si>
  <si>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</si>
  <si>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</si>
  <si>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</si>
  <si>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</si>
  <si>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</si>
  <si>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</si>
  <si>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</si>
  <si>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</si>
  <si>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</si>
  <si>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</si>
  <si>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</si>
  <si>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</si>
  <si>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</si>
  <si>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</si>
  <si>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</si>
  <si>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</si>
  <si>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</si>
  <si>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</si>
  <si>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</si>
  <si>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</si>
  <si>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</si>
  <si>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</si>
  <si>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</si>
  <si>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</si>
  <si>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</si>
  <si>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</si>
  <si>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</si>
  <si>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</si>
  <si>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</si>
  <si>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</si>
  <si>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</si>
  <si>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</si>
  <si>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</si>
  <si>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</si>
  <si>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</si>
  <si>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</si>
  <si>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</si>
  <si>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</si>
  <si>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</si>
  <si>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</si>
  <si>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</si>
  <si>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</si>
  <si>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</si>
  <si>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</si>
  <si>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</si>
  <si>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</si>
  <si>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</si>
  <si>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</si>
  <si>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</si>
  <si>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</si>
  <si>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</si>
  <si>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</si>
  <si>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</si>
  <si>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</si>
  <si>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</si>
  <si>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</si>
  <si>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</si>
  <si>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</si>
  <si>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</si>
  <si>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</si>
  <si>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</si>
  <si>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</si>
  <si>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</si>
  <si>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</si>
  <si>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</si>
  <si>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</si>
  <si>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</si>
  <si>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</si>
  <si>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</si>
  <si>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</si>
  <si>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</si>
  <si>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</si>
  <si>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</si>
  <si>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</si>
  <si>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</si>
  <si>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</si>
  <si>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</si>
  <si>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</si>
  <si>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</si>
  <si>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</si>
  <si>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</si>
  <si>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</si>
  <si>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</si>
  <si>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</si>
  <si>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</si>
  <si>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</si>
  <si>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</si>
  <si>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</si>
  <si>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</si>
  <si>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</si>
  <si>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</si>
  <si>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</si>
  <si>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</si>
  <si>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</si>
  <si>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</si>
  <si>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</si>
  <si>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</si>
  <si>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</si>
  <si>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</si>
  <si>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</si>
  <si>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</si>
  <si>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</si>
  <si>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</si>
  <si>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</si>
  <si>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</si>
  <si>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</si>
  <si>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</si>
  <si>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</si>
  <si>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</si>
  <si>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</si>
  <si>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</si>
  <si>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</si>
  <si>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</si>
  <si>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</si>
  <si>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</si>
  <si>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</si>
  <si>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</si>
  <si>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</si>
  <si>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</si>
  <si>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</si>
  <si>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</si>
  <si>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</si>
  <si>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</si>
  <si>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</si>
  <si>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</si>
  <si>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</si>
  <si>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</si>
  <si>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</si>
  <si>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</si>
  <si>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</si>
  <si>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</si>
  <si>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</si>
  <si>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</si>
  <si>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</si>
  <si>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</si>
  <si>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</si>
  <si>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</si>
  <si>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</si>
  <si>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</si>
  <si>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</si>
  <si>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</si>
  <si>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</si>
  <si>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</si>
  <si>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</si>
  <si>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</si>
  <si>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</si>
  <si>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</si>
  <si>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</si>
  <si>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</si>
  <si>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</si>
  <si>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</si>
  <si>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</si>
  <si>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</si>
  <si>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</si>
  <si>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</si>
  <si>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</si>
  <si>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</si>
  <si>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</si>
  <si>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</si>
  <si>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</si>
  <si>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</si>
  <si>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</si>
  <si>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</si>
  <si>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</si>
  <si>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</si>
  <si>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</si>
  <si>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</si>
  <si>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</si>
  <si>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</si>
  <si>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</si>
  <si>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</si>
  <si>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</si>
  <si>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</si>
  <si>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</si>
  <si>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</si>
  <si>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</si>
  <si>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</si>
  <si>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</si>
  <si>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</si>
  <si>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</si>
  <si>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</si>
  <si>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</si>
  <si>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</si>
  <si>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</si>
  <si>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</si>
  <si>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</si>
  <si>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</si>
  <si>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</si>
  <si>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</si>
  <si>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</si>
  <si>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</si>
  <si>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</si>
  <si>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</si>
  <si>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</si>
  <si>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</si>
  <si>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</si>
  <si>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</si>
  <si>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</si>
  <si>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</si>
  <si>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</si>
  <si>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</si>
  <si>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</si>
  <si>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</si>
  <si>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</si>
  <si>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</si>
  <si>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</si>
  <si>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</si>
  <si>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</si>
  <si>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</si>
  <si>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</si>
  <si>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</si>
  <si>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</si>
  <si>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</si>
  <si>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</si>
  <si>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</si>
  <si>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</si>
  <si>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</si>
  <si>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</si>
  <si>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</si>
  <si>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</si>
  <si>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</si>
  <si>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</si>
  <si>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</si>
  <si>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</si>
  <si>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</si>
  <si>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</si>
  <si>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</si>
  <si>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</si>
  <si>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</si>
  <si>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</si>
  <si>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</si>
  <si>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</si>
  <si>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</si>
  <si>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</si>
  <si>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</si>
  <si>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</si>
  <si>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</si>
  <si>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</si>
  <si>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</si>
  <si>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</si>
  <si>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</si>
  <si>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</si>
  <si>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</si>
  <si>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</si>
  <si>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</si>
  <si>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</si>
  <si>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</si>
  <si>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</si>
  <si>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</si>
  <si>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</si>
  <si>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</si>
  <si>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</si>
  <si>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</si>
  <si>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</si>
  <si>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</si>
  <si>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</si>
  <si>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</si>
  <si>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</si>
  <si>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</si>
  <si>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</si>
  <si>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</si>
  <si>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</si>
  <si>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</si>
  <si>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</si>
  <si>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</si>
  <si>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</si>
  <si>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</si>
  <si>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</si>
  <si>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</si>
  <si>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</si>
  <si>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</si>
  <si>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</si>
  <si>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</si>
  <si>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</si>
  <si>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</si>
  <si>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</si>
  <si>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</si>
  <si>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</si>
  <si>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</si>
  <si>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</si>
  <si>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</si>
  <si>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</si>
  <si>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</si>
  <si>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</si>
  <si>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</si>
  <si>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</si>
  <si>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</si>
  <si>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</si>
  <si>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</si>
  <si>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</si>
  <si>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</si>
  <si>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</si>
  <si>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</si>
  <si>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</si>
  <si>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</si>
  <si>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</si>
  <si>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</si>
  <si>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</si>
  <si>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</si>
  <si>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</si>
  <si>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</si>
  <si>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</si>
  <si>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</si>
  <si>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</si>
  <si>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</si>
  <si>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</si>
  <si>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</si>
  <si>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</si>
  <si>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</si>
  <si>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</si>
  <si>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</si>
  <si>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</si>
  <si>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</si>
  <si>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</si>
  <si>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</si>
  <si>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</si>
  <si>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</si>
  <si>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</si>
  <si>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</si>
  <si>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</si>
  <si>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</si>
  <si>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</si>
  <si>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</si>
  <si>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</si>
  <si>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</si>
  <si>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</si>
  <si>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</si>
  <si>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</si>
  <si>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</si>
  <si>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</si>
  <si>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</si>
  <si>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</si>
  <si>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</si>
  <si>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</si>
  <si>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</si>
  <si>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</si>
  <si>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</si>
  <si>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</si>
  <si>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</si>
  <si>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</si>
  <si>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</si>
  <si>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</si>
  <si>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</si>
  <si>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</si>
  <si>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</si>
  <si>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</si>
  <si>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</si>
  <si>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</si>
  <si>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</si>
  <si>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</si>
  <si>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</si>
  <si>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</si>
  <si>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</si>
  <si>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</si>
  <si>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</si>
  <si>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</si>
  <si>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</si>
  <si>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</si>
  <si>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</si>
  <si>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</si>
  <si>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</si>
  <si>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</si>
  <si>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</si>
  <si>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</si>
  <si>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</si>
  <si>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</si>
  <si>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</si>
  <si>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</si>
  <si>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</si>
  <si>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</si>
  <si>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</si>
  <si>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</si>
  <si>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</si>
  <si>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</si>
  <si>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</si>
  <si>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</si>
  <si>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</si>
  <si>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</si>
  <si>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</si>
  <si>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</si>
  <si>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</si>
  <si>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</si>
  <si>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</si>
  <si>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</si>
  <si>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</si>
  <si>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</si>
  <si>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</si>
  <si>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</si>
  <si>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</si>
  <si>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</si>
  <si>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</si>
  <si>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</si>
  <si>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</si>
  <si>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</si>
  <si>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</si>
  <si>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</si>
  <si>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</si>
  <si>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</si>
  <si>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</si>
  <si>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</si>
  <si>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</si>
  <si>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</si>
  <si>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</si>
  <si>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</si>
  <si>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</si>
  <si>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</si>
  <si>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</si>
  <si>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</si>
  <si>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</si>
  <si>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</si>
  <si>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</si>
  <si>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</si>
  <si>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</si>
  <si>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</si>
  <si>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</si>
  <si>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</si>
  <si>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</si>
  <si>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</si>
  <si>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</si>
  <si>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</si>
  <si>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</si>
  <si>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</si>
  <si>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</si>
  <si>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</si>
  <si>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</si>
  <si>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</si>
  <si>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</si>
  <si>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</si>
  <si>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</si>
  <si>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</si>
  <si>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</si>
  <si>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</si>
  <si>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</si>
  <si>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</si>
  <si>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</si>
  <si>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</si>
  <si>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</si>
  <si>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</si>
  <si>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</si>
  <si>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</si>
  <si>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</si>
  <si>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</si>
  <si>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</si>
  <si>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</si>
  <si>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</si>
  <si>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</si>
  <si>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</si>
  <si>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</si>
  <si>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</si>
  <si>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</si>
  <si>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</si>
  <si>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</si>
  <si>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</si>
  <si>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</si>
  <si>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</si>
  <si>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</si>
  <si>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</si>
  <si>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</si>
  <si>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</si>
  <si>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</si>
  <si>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</si>
  <si>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</si>
  <si>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</si>
  <si>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</si>
  <si>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</si>
  <si>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</si>
  <si>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</si>
  <si>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</si>
  <si>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</si>
  <si>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</si>
  <si>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</si>
  <si>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</si>
  <si>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</si>
  <si>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</si>
  <si>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</si>
  <si>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</si>
  <si>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</si>
  <si>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</si>
  <si>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</si>
  <si>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</si>
  <si>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</si>
  <si>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</si>
  <si>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</si>
  <si>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</si>
  <si>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</si>
  <si>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</si>
  <si>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</si>
  <si>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</si>
  <si>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</si>
  <si>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</si>
  <si>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</si>
  <si>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</si>
  <si>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</si>
  <si>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</si>
  <si>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</si>
  <si>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</si>
  <si>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</si>
  <si>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</si>
  <si>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</si>
  <si>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</si>
  <si>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</si>
  <si>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</si>
  <si>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</si>
  <si>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</si>
  <si>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</si>
  <si>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</si>
  <si>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</si>
  <si>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</si>
  <si>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</si>
  <si>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</si>
  <si>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</si>
  <si>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</si>
  <si>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</si>
  <si>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</si>
  <si>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</si>
  <si>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</si>
  <si>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</si>
  <si>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</si>
  <si>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</si>
  <si>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</si>
  <si>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</si>
  <si>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</si>
  <si>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</si>
  <si>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</si>
  <si>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</si>
  <si>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</si>
  <si>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</si>
  <si>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</si>
  <si>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</si>
  <si>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</si>
  <si>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</si>
  <si>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</si>
  <si>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</si>
  <si>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</si>
  <si>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</si>
  <si>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</si>
  <si>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</si>
  <si>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</si>
  <si>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</si>
  <si>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</si>
  <si>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</si>
  <si>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</si>
  <si>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</si>
  <si>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</si>
  <si>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</si>
  <si>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</si>
  <si>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</si>
  <si>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</si>
  <si>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</si>
  <si>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</si>
  <si>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</si>
  <si>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</si>
  <si>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</si>
  <si>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</si>
  <si>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</si>
  <si>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</si>
  <si>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</si>
  <si>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</si>
  <si>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</si>
  <si>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</si>
  <si>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</si>
  <si>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</si>
  <si>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</si>
  <si>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</si>
  <si>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</si>
  <si>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</si>
  <si>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</si>
  <si>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</si>
  <si>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</si>
  <si>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</si>
  <si>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</si>
  <si>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</si>
  <si>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</si>
  <si>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</si>
  <si>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</si>
  <si>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</si>
  <si>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</si>
  <si>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</si>
  <si>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</si>
  <si>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</si>
  <si>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</si>
  <si>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</si>
  <si>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</si>
  <si>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</si>
  <si>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</si>
  <si>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</si>
  <si>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</si>
  <si>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</si>
  <si>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</si>
  <si>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</si>
  <si>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</si>
  <si>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</si>
  <si>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</si>
  <si>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</si>
  <si>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</si>
  <si>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</si>
  <si>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</si>
  <si>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</si>
  <si>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</si>
  <si>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</si>
  <si>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</si>
  <si>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</si>
  <si>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</si>
  <si>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</si>
  <si>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</si>
  <si>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</si>
  <si>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</si>
  <si>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</si>
  <si>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</si>
  <si>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</si>
  <si>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</si>
  <si>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</si>
  <si>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</si>
  <si>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</si>
  <si>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</si>
  <si>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</si>
  <si>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</si>
  <si>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</si>
  <si>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</si>
  <si>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</si>
  <si>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</si>
  <si>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</si>
  <si>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</si>
  <si>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</si>
  <si>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</si>
  <si>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</si>
  <si>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</si>
  <si>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</si>
  <si>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</si>
  <si>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</si>
  <si>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</si>
  <si>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</si>
  <si>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</si>
  <si>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</si>
  <si>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</si>
  <si>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</si>
  <si>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</si>
  <si>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</si>
  <si>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</si>
  <si>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</si>
  <si>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</si>
  <si>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</si>
  <si>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</si>
  <si>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</si>
  <si>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</si>
  <si>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</si>
  <si>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</si>
  <si>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</si>
  <si>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</si>
  <si>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</si>
  <si>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</si>
  <si>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</si>
  <si>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</si>
  <si>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</si>
  <si>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</si>
  <si>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</si>
  <si>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</si>
  <si>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</si>
  <si>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</si>
  <si>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</si>
  <si>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</si>
  <si>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</si>
  <si>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</si>
  <si>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</si>
  <si>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</si>
  <si>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</si>
  <si>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</si>
  <si>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</si>
  <si>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</si>
  <si>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</si>
  <si>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</si>
  <si>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</si>
  <si>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</si>
  <si>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</si>
  <si>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</si>
  <si>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</si>
  <si>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</si>
  <si>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</si>
  <si>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</si>
  <si>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</si>
  <si>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</si>
  <si>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</si>
  <si>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</si>
  <si>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</si>
  <si>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</si>
  <si>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</si>
  <si>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</si>
  <si>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</si>
  <si>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</si>
  <si>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</si>
  <si>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</si>
  <si>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</si>
  <si>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</si>
  <si>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</si>
  <si>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</si>
  <si>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</si>
  <si>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</si>
  <si>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</si>
  <si>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</si>
  <si>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</si>
  <si>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</si>
  <si>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</si>
  <si>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</si>
  <si>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</si>
  <si>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</si>
  <si>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</si>
  <si>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</si>
  <si>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</si>
  <si>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</si>
  <si>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</si>
  <si>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</si>
  <si>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</si>
  <si>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</si>
  <si>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</si>
  <si>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</si>
  <si>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</si>
  <si>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</si>
  <si>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</si>
  <si>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</si>
  <si>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</si>
  <si>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</si>
  <si>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</si>
  <si>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</si>
  <si>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</si>
  <si>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</si>
  <si>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</si>
  <si>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</si>
  <si>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</si>
  <si>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</si>
  <si>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</si>
  <si>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</si>
  <si>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</si>
  <si>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</si>
  <si>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</si>
  <si>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</si>
  <si>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</si>
  <si>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</si>
  <si>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</si>
  <si>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</si>
  <si>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</si>
  <si>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</si>
  <si>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</si>
  <si>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</si>
  <si>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</si>
  <si>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</si>
  <si>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</si>
  <si>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</si>
  <si>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</si>
  <si>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</si>
  <si>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</si>
  <si>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</si>
  <si>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</si>
  <si>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</si>
  <si>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</si>
  <si>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</si>
  <si>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</si>
  <si>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</si>
  <si>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</si>
  <si>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</si>
  <si>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</si>
  <si>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</si>
  <si>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</si>
  <si>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</si>
  <si>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</si>
  <si>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</si>
  <si>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</si>
  <si>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</si>
  <si>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</si>
  <si>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</si>
  <si>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</si>
  <si>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</si>
  <si>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</si>
  <si>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</si>
  <si>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</si>
  <si>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</si>
  <si>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</si>
  <si>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</si>
  <si>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</si>
  <si>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</si>
  <si>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</si>
  <si>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</si>
  <si>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</si>
  <si>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</si>
  <si>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</si>
  <si>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</si>
  <si>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</si>
  <si>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</si>
  <si>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</si>
  <si>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</si>
  <si>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</si>
  <si>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</si>
  <si>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</si>
  <si>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</si>
  <si>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</si>
  <si>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</si>
  <si>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</si>
  <si>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</si>
  <si>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</si>
  <si>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</si>
  <si>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</si>
  <si>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</si>
  <si>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</si>
  <si>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</si>
  <si>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</si>
  <si>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</si>
  <si>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</si>
  <si>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</si>
  <si>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</si>
  <si>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</si>
  <si>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</si>
  <si>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</si>
  <si>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</si>
  <si>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</si>
  <si>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</si>
  <si>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</si>
  <si>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</si>
  <si>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</si>
  <si>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</si>
  <si>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</si>
  <si>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</si>
  <si>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</si>
  <si>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</si>
  <si>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</si>
  <si>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</si>
  <si>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</si>
  <si>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</si>
  <si>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</si>
  <si>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</si>
  <si>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</si>
  <si>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</si>
  <si>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</si>
  <si>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</si>
  <si>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</si>
  <si>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</si>
  <si>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</si>
  <si>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</si>
  <si>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</si>
  <si>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</si>
  <si>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</si>
  <si>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</si>
  <si>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</si>
  <si>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</si>
  <si>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</si>
  <si>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</si>
  <si>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</si>
  <si>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</si>
  <si>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</si>
  <si>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</si>
  <si>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</si>
  <si>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</si>
  <si>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</si>
  <si>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</si>
  <si>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</si>
  <si>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</si>
  <si>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</si>
  <si>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</si>
  <si>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</si>
  <si>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</si>
  <si>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</si>
  <si>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</si>
  <si>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</si>
  <si>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</si>
  <si>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</si>
  <si>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</si>
  <si>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</si>
  <si>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</si>
  <si>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</si>
  <si>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</si>
  <si>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</si>
  <si>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</si>
  <si>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</si>
  <si>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</si>
  <si>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</si>
  <si>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</si>
  <si>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</si>
  <si>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</si>
  <si>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</si>
  <si>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</si>
  <si>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</si>
  <si>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</si>
  <si>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</si>
  <si>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</si>
  <si>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</si>
  <si>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</si>
  <si>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</si>
  <si>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</si>
  <si>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</si>
  <si>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</si>
  <si>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</si>
  <si>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</si>
  <si>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</si>
  <si>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</si>
  <si>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</si>
  <si>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</si>
  <si>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</si>
  <si>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</si>
  <si>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</si>
  <si>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</si>
  <si>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</si>
  <si>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</si>
  <si>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</si>
  <si>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</si>
  <si>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</si>
  <si>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</si>
  <si>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</si>
  <si>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</si>
  <si>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</si>
  <si>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</si>
  <si>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</si>
  <si>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</si>
  <si>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</si>
  <si>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</si>
  <si>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</si>
  <si>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</si>
  <si>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</si>
  <si>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</si>
  <si>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</si>
  <si>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</si>
  <si>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</si>
  <si>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</si>
  <si>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</si>
  <si>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</si>
  <si>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</si>
  <si>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</si>
  <si>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</si>
  <si>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</si>
  <si>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</si>
  <si>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</si>
  <si>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</si>
  <si>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</si>
  <si>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</si>
  <si>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</si>
  <si>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</si>
  <si>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</si>
  <si>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</si>
  <si>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</si>
  <si>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</si>
  <si>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</si>
  <si>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</si>
  <si>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</si>
  <si>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</si>
  <si>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</si>
  <si>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</si>
  <si>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</si>
  <si>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</si>
  <si>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</si>
  <si>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</si>
  <si>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</si>
  <si>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</si>
  <si>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</si>
  <si>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</si>
  <si>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</si>
  <si>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</si>
  <si>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</si>
  <si>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</si>
  <si>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</si>
  <si>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</si>
  <si>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</si>
  <si>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</si>
  <si>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</si>
  <si>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</si>
  <si>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</si>
  <si>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</si>
  <si>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</si>
  <si>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</si>
  <si>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</si>
  <si>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</si>
  <si>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</si>
  <si>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</si>
  <si>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</si>
  <si>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</si>
  <si>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</si>
  <si>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</si>
  <si>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</si>
  <si>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</si>
  <si>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</si>
  <si>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</si>
  <si>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</si>
  <si>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</si>
  <si>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</si>
  <si>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</si>
  <si>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</si>
  <si>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</si>
  <si>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</si>
  <si>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</si>
  <si>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</si>
  <si>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</si>
  <si>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</si>
  <si>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</si>
  <si>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</si>
  <si>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</si>
  <si>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</si>
  <si>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</si>
  <si>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</si>
  <si>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</si>
  <si>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</si>
  <si>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</si>
  <si>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</si>
  <si>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</si>
  <si>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</si>
  <si>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</si>
  <si>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</si>
  <si>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</si>
  <si>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</si>
  <si>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</si>
  <si>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</si>
  <si>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</si>
  <si>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</si>
  <si>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</si>
  <si>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</si>
  <si>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</si>
  <si>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</si>
  <si>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</si>
  <si>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</si>
  <si>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</si>
  <si>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</si>
  <si>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</si>
  <si>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</si>
  <si>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</si>
  <si>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</si>
  <si>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</si>
  <si>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</si>
  <si>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</si>
  <si>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</si>
  <si>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</si>
  <si>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</si>
  <si>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</si>
  <si>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</si>
  <si>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</si>
  <si>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</si>
  <si>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</si>
  <si>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</si>
  <si>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</si>
  <si>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</si>
  <si>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</si>
  <si>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</si>
  <si>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</si>
  <si>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</si>
  <si>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</si>
  <si>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</si>
  <si>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</si>
  <si>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</si>
  <si>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</si>
  <si>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</si>
  <si>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</si>
  <si>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</si>
  <si>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</si>
  <si>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</si>
  <si>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</si>
  <si>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</si>
  <si>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</si>
  <si>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</si>
  <si>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</si>
  <si>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</si>
  <si>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</si>
  <si>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</si>
  <si>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</si>
  <si>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</si>
  <si>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</si>
  <si>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</si>
  <si>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</si>
  <si>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</si>
  <si>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</si>
  <si>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</si>
  <si>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</si>
  <si>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</si>
  <si>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</si>
  <si>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</si>
  <si>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</si>
  <si>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</si>
  <si>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</si>
  <si>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</si>
  <si>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</si>
  <si>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</si>
  <si>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</si>
  <si>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</si>
  <si>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</si>
  <si>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</si>
  <si>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</si>
  <si>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</si>
  <si>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</si>
  <si>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</si>
  <si>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</si>
  <si>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</si>
  <si>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</si>
  <si>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</si>
  <si>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</si>
  <si>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</si>
  <si>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</si>
  <si>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</si>
  <si>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</si>
  <si>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</si>
  <si>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</si>
  <si>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</si>
  <si>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</si>
  <si>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</si>
  <si>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</si>
  <si>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</si>
  <si>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</si>
  <si>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</si>
  <si>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</si>
  <si>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</si>
  <si>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</si>
  <si>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</si>
  <si>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</si>
  <si>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</si>
  <si>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</si>
  <si>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</si>
  <si>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</si>
  <si>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</si>
  <si>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</si>
  <si>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</si>
  <si>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</si>
  <si>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</si>
  <si>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</si>
  <si>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</si>
  <si>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</si>
  <si>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</si>
  <si>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</si>
  <si>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</si>
  <si>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</si>
  <si>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</si>
  <si>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</si>
  <si>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</si>
  <si>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</si>
  <si>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</si>
  <si>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</si>
  <si>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</si>
  <si>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</si>
  <si>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</si>
  <si>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</si>
  <si>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</si>
  <si>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</si>
  <si>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</si>
  <si>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</si>
  <si>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</si>
  <si>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</si>
  <si>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</si>
  <si>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</si>
  <si>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</si>
  <si>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</si>
  <si>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</si>
  <si>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</si>
  <si>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</si>
  <si>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</si>
  <si>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</si>
  <si>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</si>
  <si>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</si>
  <si>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</si>
  <si>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</si>
  <si>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</si>
  <si>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</si>
  <si>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</si>
  <si>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</si>
  <si>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</si>
  <si>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</si>
  <si>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</si>
  <si>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</si>
  <si>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</si>
  <si>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</si>
  <si>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</si>
  <si>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</si>
  <si>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</si>
  <si>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</si>
  <si>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</si>
  <si>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</si>
  <si>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</si>
  <si>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</si>
  <si>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</si>
  <si>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</si>
  <si>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</si>
  <si>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</si>
  <si>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</si>
  <si>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</si>
  <si>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</si>
  <si>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</si>
  <si>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</si>
  <si>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</si>
  <si>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</si>
  <si>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</si>
  <si>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</si>
  <si>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</si>
  <si>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</si>
  <si>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</si>
  <si>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</si>
  <si>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</si>
  <si>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</si>
  <si>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</si>
  <si>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</si>
  <si>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</si>
  <si>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</si>
  <si>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</si>
  <si>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</si>
  <si>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</si>
  <si>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</si>
  <si>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</si>
  <si>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</si>
  <si>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</si>
  <si>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</si>
  <si>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</si>
  <si>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</si>
  <si>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</si>
  <si>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</si>
  <si>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</si>
  <si>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</si>
  <si>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</si>
  <si>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</si>
  <si>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</si>
  <si>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</si>
  <si>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</si>
  <si>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</si>
  <si>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</si>
  <si>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</si>
  <si>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</si>
  <si>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</si>
  <si>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</si>
  <si>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</si>
  <si>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</si>
  <si>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</si>
  <si>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</si>
  <si>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</si>
  <si>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</si>
  <si>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</si>
  <si>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</si>
  <si>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</si>
  <si>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</si>
  <si>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</si>
  <si>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</si>
  <si>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</si>
  <si>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</si>
  <si>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</si>
  <si>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</si>
  <si>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</si>
  <si>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</si>
  <si>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</si>
  <si>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</si>
  <si>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</si>
  <si>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</si>
  <si>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</si>
  <si>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</si>
  <si>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</si>
  <si>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</si>
  <si>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</si>
  <si>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</si>
  <si>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</si>
  <si>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</si>
  <si>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</si>
  <si>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</si>
  <si>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</si>
  <si>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</si>
  <si>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</si>
  <si>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</si>
  <si>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</si>
  <si>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</si>
  <si>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</si>
  <si>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</si>
  <si>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</si>
  <si>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</si>
  <si>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</si>
  <si>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</si>
  <si>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</si>
  <si>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</si>
  <si>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</si>
  <si>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</si>
  <si>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</si>
  <si>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</si>
  <si>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</si>
  <si>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</si>
  <si>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</si>
  <si>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</si>
  <si>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</si>
  <si>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</si>
  <si>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</si>
  <si>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</si>
  <si>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</si>
  <si>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</si>
  <si>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</si>
  <si>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</si>
  <si>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</si>
  <si>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</si>
  <si>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</si>
  <si>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</si>
  <si>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</si>
  <si>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</si>
  <si>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</si>
  <si>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</si>
  <si>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</si>
  <si>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</si>
  <si>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</si>
  <si>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</si>
  <si>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</si>
  <si>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</si>
  <si>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</si>
  <si>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</si>
  <si>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</si>
  <si>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</si>
  <si>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</si>
  <si>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</si>
  <si>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</si>
  <si>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</si>
  <si>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</si>
  <si>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</si>
  <si>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</si>
  <si>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</si>
  <si>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</si>
  <si>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</si>
  <si>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</si>
  <si>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</si>
  <si>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</si>
  <si>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</si>
  <si>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</si>
  <si>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</si>
  <si>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</si>
  <si>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</si>
  <si>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</si>
  <si>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</si>
  <si>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</si>
  <si>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</si>
  <si>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</si>
  <si>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</si>
  <si>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</si>
  <si>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</si>
  <si>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</si>
  <si>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</si>
  <si>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</si>
  <si>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</si>
  <si>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</si>
  <si>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</si>
  <si>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</si>
  <si>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</si>
  <si>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</si>
  <si>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</si>
  <si>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</si>
  <si>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</si>
  <si>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</si>
  <si>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</si>
  <si>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</si>
  <si>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</si>
  <si>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</si>
  <si>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</si>
  <si>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</si>
  <si>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</si>
  <si>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</si>
  <si>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</si>
  <si>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</si>
  <si>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</si>
  <si>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</si>
  <si>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</si>
  <si>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</si>
  <si>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</si>
  <si>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</si>
  <si>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</si>
  <si>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</si>
  <si>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</si>
  <si>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</si>
  <si>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</si>
  <si>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</si>
  <si>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</si>
  <si>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</si>
  <si>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</si>
  <si>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</si>
  <si>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</si>
  <si>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</si>
  <si>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</si>
  <si>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</si>
  <si>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</si>
  <si>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</si>
  <si>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</si>
  <si>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</si>
  <si>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</si>
  <si>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</si>
  <si>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</si>
  <si>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</si>
  <si>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</si>
  <si>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</si>
  <si>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</si>
  <si>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</si>
  <si>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</si>
  <si>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</si>
  <si>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</si>
  <si>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</si>
  <si>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</si>
  <si>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</si>
  <si>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</si>
  <si>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</si>
  <si>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</si>
  <si>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</si>
  <si>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</si>
  <si>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</si>
  <si>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</si>
  <si>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</si>
  <si>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</si>
  <si>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</si>
  <si>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</si>
  <si>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</si>
  <si>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</si>
  <si>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</si>
  <si>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</si>
  <si>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</si>
  <si>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</si>
  <si>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</si>
  <si>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</si>
  <si>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</si>
  <si>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</si>
  <si>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</si>
  <si>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</si>
  <si>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</si>
  <si>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</si>
  <si>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</si>
  <si>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</si>
  <si>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</si>
  <si>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</si>
  <si>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</si>
  <si>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</si>
  <si>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</si>
  <si>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</si>
  <si>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</si>
  <si>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</si>
  <si>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</si>
  <si>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</si>
  <si>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</si>
  <si>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</si>
  <si>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</si>
  <si>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</si>
  <si>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</si>
  <si>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</si>
  <si>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</si>
  <si>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</si>
  <si>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</si>
  <si>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</si>
  <si>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</si>
  <si>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</si>
  <si>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</si>
  <si>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</si>
  <si>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</si>
  <si>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</si>
  <si>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</si>
  <si>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</si>
  <si>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</si>
  <si>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</si>
  <si>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</si>
  <si>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</si>
  <si>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</si>
  <si>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</si>
  <si>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</si>
  <si>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</si>
  <si>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</si>
  <si>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</si>
  <si>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</si>
  <si>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</si>
  <si>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</si>
  <si>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</si>
  <si>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</si>
  <si>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</si>
  <si>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</si>
  <si>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</si>
  <si>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</si>
  <si>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</si>
  <si>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</si>
  <si>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</si>
  <si>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</si>
  <si>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</si>
  <si>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</si>
  <si>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</si>
  <si>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</si>
  <si>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</si>
  <si>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</si>
  <si>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</si>
  <si>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</si>
  <si>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</si>
  <si>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</si>
  <si>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</si>
  <si>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</si>
  <si>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</si>
  <si>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</si>
  <si>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</si>
  <si>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</si>
  <si>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</si>
  <si>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</si>
  <si>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</si>
  <si>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</si>
  <si>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</si>
  <si>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</si>
  <si>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</si>
  <si>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</si>
  <si>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</si>
  <si>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</si>
  <si>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</si>
  <si>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</si>
  <si>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</si>
  <si>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</si>
  <si>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</si>
  <si>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</si>
  <si>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</si>
  <si>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</si>
  <si>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</si>
  <si>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</si>
  <si>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</si>
  <si>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</si>
  <si>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</si>
  <si>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</si>
  <si>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</si>
  <si>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</si>
  <si>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</si>
  <si>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</si>
  <si>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</si>
  <si>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</si>
  <si>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</si>
  <si>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</si>
  <si>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</si>
  <si>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</si>
  <si>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</si>
  <si>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</si>
  <si>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</si>
  <si>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</si>
  <si>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</si>
  <si>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</si>
  <si>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</si>
  <si>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</si>
  <si>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</si>
  <si>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</si>
  <si>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</si>
  <si>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</si>
  <si>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</si>
  <si>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</si>
  <si>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</si>
  <si>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</si>
  <si>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</si>
  <si>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</si>
  <si>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</si>
  <si>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</si>
  <si>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</si>
  <si>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</si>
  <si>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</si>
  <si>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</si>
  <si>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</si>
  <si>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</si>
  <si>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</si>
  <si>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</si>
  <si>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</si>
  <si>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</si>
  <si>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</si>
  <si>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</si>
  <si>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</si>
  <si>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</si>
  <si>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</si>
  <si>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</si>
  <si>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</si>
  <si>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</si>
  <si>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</si>
  <si>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</si>
  <si>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</si>
  <si>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</si>
  <si>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</si>
  <si>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</si>
  <si>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</si>
  <si>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</si>
  <si>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</si>
  <si>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</si>
  <si>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</si>
  <si>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</si>
  <si>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</si>
  <si>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</si>
  <si>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</si>
  <si>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</si>
  <si>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</si>
  <si>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</si>
  <si>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</si>
  <si>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</si>
  <si>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</si>
  <si>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</si>
  <si>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</si>
  <si>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</si>
  <si>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</si>
  <si>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</si>
  <si>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</si>
  <si>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</si>
  <si>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</si>
  <si>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</si>
  <si>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</si>
  <si>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</si>
  <si>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</si>
  <si>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</si>
  <si>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</si>
  <si>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</si>
  <si>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</si>
  <si>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</si>
  <si>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</si>
  <si>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</si>
  <si>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</si>
  <si>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</si>
  <si>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</si>
  <si>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</si>
  <si>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</si>
  <si>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</si>
  <si>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</si>
  <si>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</si>
  <si>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</si>
  <si>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</si>
  <si>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</si>
  <si>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</si>
  <si>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</si>
  <si>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</si>
  <si>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</si>
  <si>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</si>
  <si>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</si>
  <si>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</si>
  <si>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</si>
  <si>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</si>
  <si>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</si>
  <si>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</si>
  <si>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</si>
  <si>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</si>
  <si>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</si>
  <si>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</si>
  <si>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</si>
  <si>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</si>
  <si>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</si>
  <si>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</si>
  <si>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</si>
  <si>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</si>
  <si>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</si>
  <si>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</si>
  <si>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</si>
  <si>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</si>
  <si>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</si>
  <si>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</si>
  <si>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</si>
  <si>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</si>
  <si>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</si>
  <si>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</si>
  <si>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</si>
  <si>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</si>
  <si>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</si>
  <si>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</si>
  <si>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</si>
  <si>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</si>
  <si>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</si>
  <si>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</si>
  <si>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</si>
  <si>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</si>
  <si>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</si>
  <si>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</si>
  <si>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</si>
  <si>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</si>
  <si>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</si>
  <si>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</si>
  <si>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</si>
  <si>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</si>
  <si>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</si>
  <si>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</si>
  <si>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</si>
  <si>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</si>
  <si>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</si>
  <si>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</si>
  <si>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</si>
  <si>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</si>
  <si>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</si>
  <si>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</si>
  <si>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</si>
  <si>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</si>
  <si>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</si>
  <si>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</si>
  <si>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</si>
  <si>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</si>
  <si>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</si>
  <si>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</si>
  <si>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</si>
  <si>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</si>
  <si>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</si>
  <si>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</si>
  <si>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</si>
  <si>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</si>
  <si>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</si>
  <si>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</si>
  <si>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</si>
  <si>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</si>
  <si>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</si>
  <si>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</si>
  <si>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</si>
  <si>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</si>
  <si>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</si>
  <si>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</si>
  <si>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</si>
  <si>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</si>
  <si>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</si>
  <si>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</si>
  <si>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</si>
  <si>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</si>
  <si>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</si>
  <si>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</si>
  <si>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</si>
  <si>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</si>
  <si>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</si>
  <si>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</si>
  <si>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</si>
  <si>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</si>
  <si>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</si>
  <si>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</si>
  <si>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</si>
  <si>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</si>
  <si>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</si>
  <si>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</si>
  <si>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</si>
  <si>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</si>
  <si>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</si>
  <si>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</si>
  <si>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</si>
  <si>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</si>
  <si>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</si>
  <si>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</si>
  <si>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</si>
  <si>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</si>
  <si>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</si>
  <si>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</si>
  <si>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</si>
  <si>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</si>
  <si>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</si>
  <si>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</si>
  <si>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</si>
  <si>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</si>
  <si>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</si>
  <si>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</si>
  <si>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</si>
  <si>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</si>
  <si>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</si>
  <si>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</si>
  <si>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</si>
  <si>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</si>
  <si>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</si>
  <si>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</si>
  <si>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</si>
  <si>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</si>
  <si>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</si>
  <si>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</si>
  <si>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</si>
  <si>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</si>
  <si>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</si>
  <si>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</si>
  <si>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</si>
  <si>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</si>
  <si>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</si>
  <si>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</si>
  <si>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</si>
  <si>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</si>
  <si>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</si>
  <si>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</si>
  <si>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</si>
  <si>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</si>
  <si>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</si>
  <si>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</si>
  <si>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</si>
  <si>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</si>
  <si>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</si>
  <si>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</si>
  <si>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</si>
  <si>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</si>
  <si>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</si>
  <si>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</si>
  <si>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</si>
  <si>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</si>
  <si>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</si>
  <si>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</si>
  <si>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</si>
  <si>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</si>
  <si>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</si>
  <si>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</si>
  <si>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</si>
  <si>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</si>
  <si>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</si>
  <si>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</si>
  <si>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</si>
  <si>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</si>
  <si>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</si>
  <si>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</si>
  <si>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</si>
  <si>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</si>
  <si>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</si>
  <si>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</si>
  <si>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</si>
  <si>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</si>
  <si>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</si>
  <si>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</si>
  <si>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</si>
  <si>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</si>
  <si>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</si>
  <si>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</si>
  <si>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</si>
  <si>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</si>
  <si>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</si>
  <si>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</si>
  <si>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</si>
  <si>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</si>
  <si>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</si>
  <si>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</si>
  <si>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</si>
  <si>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</si>
  <si>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</si>
  <si>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</si>
  <si>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</si>
  <si>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</si>
  <si>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</si>
  <si>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</si>
  <si>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</si>
  <si>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</si>
  <si>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</si>
  <si>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</si>
  <si>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</si>
  <si>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</si>
  <si>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</si>
  <si>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</si>
  <si>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</si>
  <si>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</si>
  <si>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</si>
  <si>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</si>
  <si>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</si>
  <si>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</si>
  <si>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</si>
  <si>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</si>
  <si>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</si>
  <si>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</si>
  <si>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</si>
  <si>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</si>
  <si>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</si>
  <si>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</si>
  <si>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</si>
  <si>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</si>
  <si>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</si>
  <si>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</si>
  <si>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</si>
  <si>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</si>
  <si>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</si>
  <si>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</si>
  <si>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</si>
  <si>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</si>
  <si>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</si>
  <si>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</si>
  <si>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</si>
  <si>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</si>
  <si>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</si>
  <si>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</si>
  <si>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</si>
  <si>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</si>
  <si>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</si>
  <si>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</si>
  <si>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</si>
  <si>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</si>
  <si>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</si>
  <si>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</si>
  <si>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</si>
  <si>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</si>
  <si>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</si>
  <si>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</si>
  <si>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</si>
  <si>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</si>
  <si>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</si>
  <si>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</si>
  <si>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</si>
  <si>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</si>
  <si>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</si>
  <si>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</si>
  <si>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</si>
  <si>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</si>
  <si>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</si>
  <si>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</si>
  <si>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</si>
  <si>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</si>
  <si>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</si>
  <si>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</si>
  <si>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</si>
  <si>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</si>
  <si>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</si>
  <si>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</si>
  <si>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</si>
  <si>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</si>
  <si>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</si>
  <si>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</si>
  <si>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</si>
  <si>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</si>
  <si>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</si>
  <si>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</si>
  <si>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</si>
  <si>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</si>
  <si>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</si>
  <si>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</si>
  <si>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</si>
  <si>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</si>
  <si>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</si>
  <si>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</si>
  <si>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</si>
  <si>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</si>
  <si>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</si>
  <si>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</si>
  <si>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</si>
  <si>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</si>
  <si>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</si>
  <si>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</si>
  <si>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</si>
  <si>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</si>
  <si>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</si>
  <si>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</si>
  <si>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</si>
  <si>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</si>
  <si>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</si>
  <si>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</si>
  <si>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</si>
  <si>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</si>
  <si>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</si>
  <si>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</si>
  <si>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</si>
  <si>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</si>
  <si>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</si>
  <si>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</si>
  <si>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</si>
  <si>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</si>
  <si>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</si>
  <si>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</si>
  <si>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</si>
  <si>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</si>
  <si>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</si>
  <si>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</si>
  <si>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</si>
  <si>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</si>
  <si>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</si>
  <si>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</si>
  <si>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</si>
  <si>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</si>
  <si>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</si>
  <si>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</si>
  <si>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</si>
  <si>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</si>
  <si>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</si>
  <si>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</si>
  <si>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</si>
  <si>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</si>
  <si>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</si>
  <si>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</si>
  <si>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</si>
  <si>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</si>
  <si>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</si>
  <si>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</si>
  <si>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</si>
  <si>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</si>
  <si>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</si>
  <si>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</si>
  <si>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</si>
  <si>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</si>
  <si>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</si>
  <si>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</si>
  <si>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</si>
  <si>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</si>
  <si>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</si>
  <si>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</si>
  <si>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</si>
  <si>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</si>
  <si>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</si>
  <si>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</si>
  <si>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</si>
  <si>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</si>
  <si>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</si>
  <si>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</si>
  <si>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</si>
  <si>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</si>
  <si>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</si>
  <si>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</si>
  <si>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</si>
  <si>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</si>
  <si>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</si>
  <si>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</si>
  <si>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</si>
  <si>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</si>
  <si>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</si>
  <si>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</si>
  <si>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</si>
  <si>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</si>
  <si>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</si>
  <si>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</si>
  <si>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</si>
  <si>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</si>
  <si>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</si>
  <si>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</si>
  <si>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</si>
  <si>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</si>
  <si>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</si>
  <si>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</si>
  <si>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No PCM</t>
  </si>
  <si>
    <t>ETA 70 min</t>
  </si>
  <si>
    <t xml:space="preserve"> PCM-20250215-00000830 </t>
  </si>
  <si>
    <t>LTE site still down and  site located in aramco area access issue need special permission</t>
  </si>
  <si>
    <t>Down again ETA 90 mins</t>
  </si>
  <si>
    <t>PCM-20251113-00001863</t>
  </si>
  <si>
    <t>ETA 45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</si>
  <si>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</si>
  <si>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</si>
  <si>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</si>
  <si>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</si>
  <si>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</si>
  <si>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</si>
  <si>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</si>
  <si>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</si>
  <si>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PCM-20251113-00001806</t>
  </si>
  <si>
    <t xml:space="preserve">Site has access night issue as site located in USF area, Team will check in the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</si>
</sst>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1" totalsRowShown="0" headerRowDxfId="157" dataDxfId="156" headerRowBorderDxfId="154" tableBorderDxfId="155" totalsRowBorderDxfId="153">
  <autoFilter ref="A1:CJ5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8" dataDxfId="47" headerRowBorderDxfId="45" tableBorderDxfId="46" totalsRowBorderDxfId="44">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9" totalsRowShown="0" headerRowDxfId="31" dataDxfId="30" headerRowBorderDxfId="28" tableBorderDxfId="29">
  <autoFilter ref="A1:L2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6" totalsRowShown="0" headerRowDxfId="15" dataDxfId="14" headerRowBorderDxfId="12" tableBorderDxfId="13">
  <autoFilter ref="A1:L1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311.93814953703986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18" ca="1" si="0">IFERROR(NOW()-F3,"")</f>
        <v>45974.886575462966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45974.886575462966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45974.886575462966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45974.886575462966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45974.886575462966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45974.886575462966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45974.886575462966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45974.886575462966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45974.886575462966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45974.886575462966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45974.886575462966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45974.886575462966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45974.886575462966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45974.886575462966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45974.886575462966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45974.886575462966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ref="G19:G50" ca="1" si="1">IFERROR(NOW()-F19,"")</f>
        <v>45974.886575462966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45974.886575462966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45974.886575462966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45974.886575462966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45974.886575462966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45974.886575462966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45974.886575462966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45974.886575462966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45974.886575462966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45974.886575462966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45974.886575462966</v>
      </c>
      <c r="H29" s="111"/>
      <c r="I29" s="109" t="str">
        <f>IFERROR(VLOOKUP(D29,DB!A:F,6,0),"")</f>
        <v/>
      </c>
      <c r="J29" s="109" t="str">
        <f>IFERROR(VLOOKUP(D29,DB!A:G,7,0),"")</f>
        <v/>
      </c>
      <c r="K29" s="113"/>
      <c r="L29" s="114" t="str">
        <f>IFERROR(VLOOKUP(D29,DB!A:I,9,0),"")</f>
        <v/>
      </c>
    </row>
    <row r="30" spans="1:12" ht="15" customHeight="1">
      <c r="A30" s="117"/>
      <c r="B30" s="118" t="str">
        <f>IFERROR(VLOOKUP(D30,DB!A:K,11,0),"")</f>
        <v/>
      </c>
      <c r="C30" s="118"/>
      <c r="D30" s="118"/>
      <c r="E30" s="119"/>
      <c r="F30" s="120"/>
      <c r="G30" s="121">
        <f t="shared" ca="1" si="1"/>
        <v>45974.886575462966</v>
      </c>
      <c r="H30" s="120"/>
      <c r="I30" s="118" t="str">
        <f>IFERROR(VLOOKUP(D30,DB!A:F,6,0),"")</f>
        <v/>
      </c>
      <c r="J30" s="118" t="str">
        <f>IFERROR(VLOOKUP(D30,DB!A:G,7,0),"")</f>
        <v/>
      </c>
      <c r="K30" s="122"/>
      <c r="L30" s="123" t="str">
        <f>IFERROR(VLOOKUP(D30,DB!A:I,9,0),"")</f>
        <v/>
      </c>
    </row>
    <row r="31" spans="1:12" ht="15" customHeight="1">
      <c r="A31" s="150"/>
      <c r="B31" s="151" t="str">
        <f>IFERROR(VLOOKUP(D31,DB!A:K,11,0),"")</f>
        <v/>
      </c>
      <c r="C31" s="151"/>
      <c r="D31" s="151"/>
      <c r="E31" s="152"/>
      <c r="F31" s="149"/>
      <c r="G31" s="153">
        <f ca="1">IFERROR(NOW()-F31,"")</f>
        <v>45974.886575462966</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45974.886575462966</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45974.886575462966</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45974.886575462966</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45974.886575462966</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45974.886575462966</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45974.886575462966</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45974.886575462966</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45974.886575462966</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45974.886575462966</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45974.886575462966</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45974.886575462966</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45974.886575462966</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45974.886575462966</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45974.886575462966</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45974.886575462966</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45974.886575462966</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45974.886575462966</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45974.886575462966</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45974.886575462966</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45974.886575462966</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45974.886575462966</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45974.886575462966</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45974.886575462966</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45974.886575462966</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45974.886575462966</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45974.886575462966</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45974.886575462966</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45974.886575462966</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45974.886575462966</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45974.886575462966</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45974.886575462966</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45974.886575462966</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45974.886575462966</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45974.886575462966</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45974.886575462966</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45974.886575462966</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45974.886575462966</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45974.886575462966</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45974.886575462966</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45974.886575462966</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45974.886575462966</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45974.886575462966</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45974.886575462966</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45974.886575462966</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45974.886575462966</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45974.886575462966</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45974.886575462966</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45974.886575462966</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45974.886575462966</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45974.886575462966</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45974.886575462966</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45974.886575462966</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45974.886575462966</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45974.886575462966</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45974.886575462966</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45974.886575462966</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45974.886575462966</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45974.886575462966</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45974.886575462966</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45974.886575462966</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45974.886575462966</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45974.886575462966</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45974.886575462966</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45974.886575462966</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45974.886575462966</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45974.886575462966</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45974.886575462966</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45974.886575462966</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45974.886575462966</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45974.886575462966</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45974.886575462966</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45974.886575462966</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45974.886575462966</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45974.886575462966</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45974.886575462966</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45974.886575462966</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45974.886575462966</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45974.886575462966</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45974.886575462966</v>
      </c>
      <c r="H110" s="149"/>
      <c r="I110" s="151" t="str">
        <f>IFERROR(VLOOKUP(D110,DB!A:F,6,0),"")</f>
        <v/>
      </c>
      <c r="J110" s="151" t="str">
        <f>IFERROR(VLOOKUP(D110,DB!A:G,7,0),"")</f>
        <v/>
      </c>
      <c r="K110" s="154"/>
      <c r="L110" s="155" t="str">
        <f>IFERROR(VLOOKUP(D110,DB!A:I,9,0),"")</f>
        <v/>
      </c>
    </row>
  </sheetData>
  <customSheetViews>
    <customSheetView guid="{F6042A99-DD27-4453-835D-0834D95730CC}" filter="1" showAutoFilter="1">
      <pageMargins left="0" right="0" top="0" bottom="0" header="0" footer="0"/>
      <autoFilter ref="B1:M1" xr:uid="{CEF101E9-AFBD-454E-8D2B-CF81B18B01A3}"/>
    </customSheetView>
  </customSheetViews>
  <dataValidations count="2">
    <dataValidation allowBlank="1" showInputMessage="1" showErrorMessage="1" sqref="E1" xr:uid="{5DBA255D-CDD9-49FB-AD3C-AF70AB4EE696}"/>
    <dataValidation type="list" allowBlank="1" showInputMessage="1" showErrorMessage="1" sqref="E2:E11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1"/>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149.88673750000453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0.28029074074584059</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c r="D5" s="18" t="s">
        <v>25051</v>
      </c>
      <c r="E5" s="103" t="s">
        <v>39100</v>
      </c>
      <c r="F5" s="104">
        <v>45974.860474537039</v>
      </c>
      <c r="G5" s="105">
        <f ca="1">IFERROR(NOW()-F5,"-")</f>
        <v>2.610092592658475E-2</v>
      </c>
      <c r="H5" s="104">
        <v>45974.860474537039</v>
      </c>
      <c r="I5" s="18" t="str">
        <f>IFERROR(VLOOKUP(D5,DB!A:F,6,0),"")</f>
        <v>SCECO</v>
      </c>
      <c r="J5" s="18" t="str">
        <f>IFERROR(VLOOKUP(D5,DB!A:G,7,0),"")</f>
        <v>In progress</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45974.886575462966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45974.886575462966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ca="1">IFERROR(NOW()-F8,"-")</f>
        <v>45974.886575462966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45974.886575462966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s="156" customFormat="1" ht="31.5" customHeight="1">
      <c r="A10" s="102"/>
      <c r="B10" s="18" t="str">
        <f>IFERROR(VLOOKUP(D10,DB!A:K,11,0),"")</f>
        <v/>
      </c>
      <c r="C10" s="18"/>
      <c r="D10" s="18"/>
      <c r="E10" s="103"/>
      <c r="F10" s="104"/>
      <c r="G10" s="105">
        <f ca="1">IFERROR(NOW()-F10,"-")</f>
        <v>45974.886575462966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45974.886575462966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45974.886575462966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45974.886575462966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27"/>
      <c r="B14" s="128" t="str">
        <f>IFERROR(VLOOKUP(D14,DB!A:K,11,0),"")</f>
        <v/>
      </c>
      <c r="C14" s="128"/>
      <c r="D14" s="128"/>
      <c r="E14" s="129"/>
      <c r="F14" s="130"/>
      <c r="G14" s="131">
        <f ca="1">IFERROR(NOW()-F14,"-")</f>
        <v>45974.886575462966</v>
      </c>
      <c r="H14" s="130"/>
      <c r="I14" s="128" t="str">
        <f>IFERROR(VLOOKUP(D14,DB!A:F,6,0),"")</f>
        <v/>
      </c>
      <c r="J14" s="128" t="str">
        <f>IFERROR(VLOOKUP(D14,DB!A:G,7,0),"")</f>
        <v/>
      </c>
      <c r="K14" s="132"/>
      <c r="L14" s="128" t="str">
        <f>IFERROR(VLOOKUP(D14,DB!A:I,9,0),"")</f>
        <v/>
      </c>
      <c r="M14" s="128"/>
      <c r="N14" s="128"/>
      <c r="O14" s="128"/>
      <c r="P14" s="128"/>
      <c r="Q14" s="128"/>
      <c r="R14" s="128"/>
      <c r="S14" s="128"/>
      <c r="T14" s="128"/>
      <c r="U14" s="128"/>
      <c r="V14" s="128"/>
      <c r="W14" s="128"/>
      <c r="X14" s="128"/>
      <c r="Y14" s="128"/>
      <c r="Z14" s="128"/>
      <c r="AA14" s="128"/>
      <c r="AB14" s="128"/>
      <c r="AC14" s="128"/>
      <c r="AD14" s="128"/>
      <c r="AE14" s="128"/>
      <c r="AF14" s="128"/>
      <c r="AG14" s="128"/>
      <c r="AH14" s="128"/>
      <c r="AI14" s="128"/>
      <c r="AJ14" s="128"/>
      <c r="AK14" s="128"/>
      <c r="AL14" s="128"/>
      <c r="AM14" s="128"/>
      <c r="AN14" s="128"/>
      <c r="AO14" s="128"/>
      <c r="AP14" s="128"/>
      <c r="AQ14" s="128"/>
      <c r="AR14" s="128"/>
      <c r="AS14" s="128"/>
      <c r="AT14" s="128"/>
      <c r="AU14" s="128"/>
      <c r="AV14" s="128"/>
      <c r="AW14" s="128"/>
      <c r="AX14" s="128"/>
      <c r="AY14" s="128"/>
      <c r="AZ14" s="128"/>
      <c r="BA14" s="128"/>
      <c r="BB14" s="128"/>
      <c r="BC14" s="128"/>
      <c r="BD14" s="128"/>
      <c r="BE14" s="128"/>
      <c r="BF14" s="128"/>
      <c r="BG14" s="128"/>
      <c r="BH14" s="128"/>
      <c r="BI14" s="128"/>
      <c r="BJ14" s="128"/>
      <c r="BK14" s="128"/>
      <c r="BL14" s="128"/>
      <c r="BM14" s="128"/>
      <c r="BN14" s="128"/>
      <c r="BO14" s="128"/>
      <c r="BP14" s="128"/>
      <c r="BQ14" s="128"/>
      <c r="BR14" s="128"/>
      <c r="BS14" s="128"/>
      <c r="BT14" s="128"/>
      <c r="BU14" s="128"/>
      <c r="BV14" s="128"/>
      <c r="BW14" s="128"/>
      <c r="BX14" s="128"/>
      <c r="BY14" s="128"/>
      <c r="BZ14" s="128"/>
      <c r="CA14" s="128"/>
      <c r="CB14" s="128"/>
      <c r="CC14" s="128"/>
      <c r="CD14" s="128"/>
      <c r="CE14" s="128"/>
      <c r="CF14" s="128"/>
      <c r="CG14" s="128"/>
      <c r="CH14" s="128"/>
      <c r="CI14" s="128"/>
      <c r="CJ14" s="133"/>
    </row>
    <row r="15" spans="1:88" ht="31.5" customHeight="1">
      <c r="A15" s="102"/>
      <c r="B15" s="18" t="str">
        <f>IFERROR(VLOOKUP(D15,DB!A:K,11,0),"")</f>
        <v/>
      </c>
      <c r="C15" s="18"/>
      <c r="D15" s="18"/>
      <c r="E15" s="103"/>
      <c r="F15" s="104"/>
      <c r="G15" s="105">
        <f ca="1">IFERROR(NOW()-F15,"-")</f>
        <v>45974.886575462966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45974.886575462966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45974.886575462966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45974.886575462966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45974.886575462966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45974.886575462966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45974.886575462966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45974.886575462966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45974.886575462966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45974.886575462966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45974.886575462966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45974.886575462966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45974.886575462966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45974.886575462966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45974.886575462966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45974.886575462966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45974.886575462966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45974.886575462966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45974.886575462966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45974.886575462966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45974.886575462966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45974.886575462966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45974.886575462966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45974.886575462966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45974.886575462966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45974.886575462966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45974.886575462966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45974.886575462966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45974.886575462966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45974.886575462966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45974.886575462966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45974.886575462966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45974.886575462966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45974.886575462966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45974.886575462966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45974.886575462966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27"/>
      <c r="B51" s="128" t="str">
        <f>IFERROR(VLOOKUP(D51,DB!A:K,11,0),"")</f>
        <v/>
      </c>
      <c r="C51" s="128"/>
      <c r="D51" s="128"/>
      <c r="E51" s="129"/>
      <c r="F51" s="130"/>
      <c r="G51" s="131">
        <f ca="1">IFERROR(NOW()-F51,"-")</f>
        <v>45974.886575462966</v>
      </c>
      <c r="H51" s="130"/>
      <c r="I51" s="128" t="str">
        <f>IFERROR(VLOOKUP(D51,DB!A:F,6,0),"")</f>
        <v/>
      </c>
      <c r="J51" s="128" t="str">
        <f>IFERROR(VLOOKUP(D51,DB!A:G,7,0),"")</f>
        <v/>
      </c>
      <c r="K51" s="132"/>
      <c r="L51" s="128" t="str">
        <f>IFERROR(VLOOKUP(D51,DB!A:I,9,0),"")</f>
        <v/>
      </c>
      <c r="M51" s="128"/>
      <c r="N51" s="128"/>
      <c r="O51" s="128"/>
      <c r="P51" s="128"/>
      <c r="Q51" s="128"/>
      <c r="R51" s="128"/>
      <c r="S51" s="128"/>
      <c r="T51" s="128"/>
      <c r="U51" s="128"/>
      <c r="V51" s="128"/>
      <c r="W51" s="128"/>
      <c r="X51" s="128"/>
      <c r="Y51" s="128"/>
      <c r="Z51" s="128"/>
      <c r="AA51" s="128"/>
      <c r="AB51" s="128"/>
      <c r="AC51" s="128"/>
      <c r="AD51" s="128"/>
      <c r="AE51" s="128"/>
      <c r="AF51" s="128"/>
      <c r="AG51" s="128"/>
      <c r="AH51" s="128"/>
      <c r="AI51" s="128"/>
      <c r="AJ51" s="128"/>
      <c r="AK51" s="128"/>
      <c r="AL51" s="128"/>
      <c r="AM51" s="128"/>
      <c r="AN51" s="128"/>
      <c r="AO51" s="128"/>
      <c r="AP51" s="128"/>
      <c r="AQ51" s="128"/>
      <c r="AR51" s="128"/>
      <c r="AS51" s="128"/>
      <c r="AT51" s="128"/>
      <c r="AU51" s="128"/>
      <c r="AV51" s="128"/>
      <c r="AW51" s="128"/>
      <c r="AX51" s="128"/>
      <c r="AY51" s="128"/>
      <c r="AZ51" s="128"/>
      <c r="BA51" s="128"/>
      <c r="BB51" s="128"/>
      <c r="BC51" s="128"/>
      <c r="BD51" s="128"/>
      <c r="BE51" s="128"/>
      <c r="BF51" s="128"/>
      <c r="BG51" s="128"/>
      <c r="BH51" s="128"/>
      <c r="BI51" s="128"/>
      <c r="BJ51" s="128"/>
      <c r="BK51" s="128"/>
      <c r="BL51" s="128"/>
      <c r="BM51" s="128"/>
      <c r="BN51" s="128"/>
      <c r="BO51" s="128"/>
      <c r="BP51" s="128"/>
      <c r="BQ51" s="128"/>
      <c r="BR51" s="128"/>
      <c r="BS51" s="128"/>
      <c r="BT51" s="128"/>
      <c r="BU51" s="128"/>
      <c r="BV51" s="128"/>
      <c r="BW51" s="128"/>
      <c r="BX51" s="128"/>
      <c r="BY51" s="128"/>
      <c r="BZ51" s="128"/>
      <c r="CA51" s="128"/>
      <c r="CB51" s="128"/>
      <c r="CC51" s="128"/>
      <c r="CD51" s="128"/>
      <c r="CE51" s="128"/>
      <c r="CF51" s="128"/>
      <c r="CG51" s="128"/>
      <c r="CH51" s="128"/>
      <c r="CI51" s="128"/>
      <c r="CJ51" s="133"/>
    </row>
  </sheetData>
  <dataValidations count="2">
    <dataValidation allowBlank="1" showInputMessage="1" showErrorMessage="1" sqref="E1" xr:uid="{4D935161-CDD3-4592-B877-3FB59C99E142}"/>
    <dataValidation type="list" allowBlank="1" showInputMessage="1" showErrorMessage="1" sqref="E3:E5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45974.886575462966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ref="G3:G66" ca="1" si="1">IFERROR(NOW()-F3,"-")</f>
        <v>45974.886575462966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45974.886575462966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45974.886575462966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45974.886575462966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45974.886575462966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45974.886575462966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45974.886575462966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45974.886575462966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45974.886575462966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45974.886575462966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45974.886575462966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45974.886575462966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45974.886575462966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45974.886575462966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45974.886575462966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45974.886575462966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45974.886575462966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45974.886575462966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45974.886575462966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45974.886575462966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45974.886575462966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45974.886575462966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45974.886575462966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45974.886575462966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45974.886575462966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45974.886575462966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45974.886575462966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45974.886575462966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45974.886575462966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45974.886575462966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45974.886575462966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45974.886575462966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45974.886575462966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45974.886575462966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45974.886575462966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45974.886575462966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45974.886575462966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45974.886575462966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45974.886575462966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45974.886575462966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45974.886575462966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45974.886575462966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45974.886575462966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45974.886575462966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45974.886575462966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45974.886575462966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45974.886575462966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45974.886575462966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45974.886575462966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45974.886575462966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45974.886575462966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45974.886575462966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45974.886575462966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45974.886575462966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45974.886575462966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45974.886575462966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45974.886575462966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45974.886575462966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45974.886575462966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45974.886575462966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45974.886575462966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45974.886575462966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45974.886575462966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45974.886575462966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45974.886575462966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45974.886575462966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45974.886575462966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45974.886575462966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45974.886575462966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45974.886575462966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45974.886575462966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45974.886575462966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45974.886575462966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45974.886575462966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45974.886575462966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45974.886575462966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45974.886575462966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45974.886575462966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45974.886575462966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45974.886575462966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45974.886575462966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45974.886575462966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45974.886575462966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45974.886575462966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45974.886575462966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45974.886575462966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45974.886575462966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45974.886575462966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45974.886575462966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45974.886575462966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45974.886575462966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45974.886575462966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45974.886575462966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45974.886575462966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45974.886575462966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45974.886575462966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45974.886575462966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45974.886575462966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45974.886575462966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45974.886575462966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45974.886575462966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45974.886575462966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45974.886575462966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45974.886575462966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45974.886575462966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45974.886575462966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45974.886575462966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45974.886575462966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45974.886575462966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45974.886575462966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45974.886575462966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45974.886575462966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45974.886575462966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45974.886575462966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45974.886575462966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45974.886575462966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45974.886575462966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45974.886575462966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45974.886575462966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45974.886575462966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45974.886575462966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45974.886575462966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45974.886575462966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45974.886575462966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45974.886575462966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45974.886575462966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45974.886575462966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45974.886575462966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45974.886575462966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45974.886575462966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45974.886575462966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45974.886575462966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45974.886575462966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45974.886575462966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45974.886575462966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45974.886575462966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45974.886575462966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45974.886575462966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45974.886575462966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45974.886575462966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45974.886575462966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45974.886575462966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45974.886575462966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45974.886575462966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45974.886575462966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45974.886575462966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45974.886575462966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45974.886575462966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45974.886575462966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45974.886575462966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45974.886575462966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45974.886575462966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45974.886575462966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45974.886575462966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45974.886575462966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45974.886575462966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45974.886575462966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45974.886575462966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45974.886575462966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45974.886575462966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45974.886575462966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45974.886575462966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45974.886575462966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45974.886575462966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45974.886575462966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45974.886575462966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45974.886575462966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45974.886575462966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45974.886575462966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45974.886575462966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45974.886575462966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45974.886575462966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45974.886575462966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45974.886575462966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45974.886575462966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45974.886575462966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45974.886575462966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45974.886575462966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45974.886575462966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45974.886575462966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45974.886575462966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45974.886575462966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45974.886575462966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45974.886575462966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45974.886575462966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45974.886575462966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45974.886575462966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45974.886575462966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45974.886575462966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45974.886575462966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45974.886575462966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45974.886575462966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45974.886575462966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45974.886575462966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45974.886575462966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45974.886575462966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45974.886575462966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45974.886575462966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45974.886575462966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45974.886575462966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45974.886575462966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45974.886575462966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45974.886575462966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45974.886575462966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45974.886575462966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45974.886575462966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45974.886575462966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45974.886575462966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45974.886575462966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45974.886575462966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45974.886575462966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45974.886575462966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45974.886575462966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45974.886575462966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45974.886575462966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45974.886575462966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45974.886575462966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45974.886575462966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45974.886575462966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45974.886575462966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45974.886575462966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45974.886575462966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45974.886575462966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45974.886575462966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45974.886575462966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45974.886575462966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45974.886575462966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45974.886575462966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45974.886575462966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45974.886575462966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45974.886575462966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45974.886575462966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45974.886575462966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45974.886575462966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45974.886575462966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45974.886575462966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45974.886575462966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45974.886575462966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45974.886575462966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45974.886575462966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45974.886575462966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45974.886575462966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45974.886575462966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45974.886575462966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45974.886575462966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45974.886575462966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45974.886575462966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45974.886575462966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45974.886575462966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45974.886575462966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45974.886575462966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45974.886575462966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45974.886575462966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45974.886575462966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45974.886575462966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45974.886575462966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45974.886575462966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45974.886575462966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45974.886575462966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45974.886575462966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45974.886575462966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45974.886575462966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45974.886575462966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45974.886575462966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45974.886575462966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45974.886575462966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45974.886575462966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45974.886575462966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45974.886575462966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45974.886575462966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45974.886575462966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45974.886575462966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45974.886575462966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45974.886575462966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45974.886575462966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45974.886575462966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45974.886575462966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45974.886575462966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45974.886575462966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45974.886575462966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45974.886575462966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45974.886575462966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45974.886575462966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45974.886575462966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45974.886575462966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45974.886575462966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45974.886575462966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45974.886575462966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45974.886575462966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45974.886575462966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45974.886575462966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45974.886575462966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45974.886575462966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45974.886575462966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45974.886575462966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45974.886575462966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45974.886575462966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45974.886575462966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45974.886575462966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45974.886575462966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45974.886575462966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45974.886575462966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45974.886575462966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45974.886575462966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45974.886575462966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45974.886575462966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45974.886575462966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45974.886575462966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45974.886575462966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45974.886575462966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45974.886575462966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45974.886575462966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45974.886575462966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45974.886575462966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45974.886575462966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45974.886575462966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45974.886575462966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45974.886575462966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45974.886575462966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45974.886575462966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45974.886575462966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45974.886575462966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45974.886575462966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45974.886575462966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45974.886575462966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45974.886575462966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45974.886575462966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45974.886575462966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45974.886575462966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45974.886575462966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45974.886575462966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45974.886575462966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45974.886575462966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45974.886575462966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45974.886575462966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45974.886575462966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45974.886575462966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45974.886575462966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45974.886575462966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45974.886575462966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45974.886575462966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45974.886575462966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45974.886575462966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45974.886575462966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45974.886575462966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45974.886575462966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45974.886575462966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45974.886575462966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45974.886575462966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45974.886575462966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45974.886575462966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45974.886575462966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45974.886575462966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45974.886575462966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45974.886575462966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45974.886575462966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45974.886575462966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45974.886575462966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45974.886575462966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45974.886575462966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45974.886575462966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45974.886575462966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45974.886575462966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45974.886575462966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45974.886575462966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45974.886575462966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45974.886575462966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45974.886575462966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45974.886575462966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45974.886575462966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45974.886575462966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45974.886575462966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45974.886575462966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45974.886575462966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45974.886575462966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45974.886575462966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45974.886575462966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45974.886575462966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45974.886575462966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45974.886575462966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45974.886575462966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45974.886575462966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45974.886575462966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45974.886575462966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45974.886575462966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45974.886575462966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45974.886575462966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45974.886575462966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45974.886575462966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45974.886575462966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45974.886575462966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45974.886575462966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45974.886575462966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45974.886575462966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45974.886575462966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45974.886575462966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45974.886575462966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45974.886575462966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45974.886575462966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45974.886575462966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45974.886575462966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45974.886575462966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45974.886575462966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45974.886575462966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45974.886575462966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45974.886575462966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45974.886575462966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45974.886575462966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45974.886575462966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45974.886575462966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45974.886575462966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45974.886575462966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45974.886575462966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45974.886575462966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45974.886575462966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45974.886575462966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45974.886575462966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45974.886575462966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45974.886575462966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45974.886575462966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45974.886575462966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45974.886575462966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45974.886575462966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45974.886575462966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45974.886575462966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45974.886575462966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45974.886575462966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45974.886575462966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45974.886575462966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45974.886575462966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45974.886575462966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45974.886575462966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45974.886575462966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45974.886575462966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45974.886575462966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45974.886575462966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45974.886575462966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45974.886575462966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45974.886575462966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45974.886575462966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45974.886575462966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45974.886575462966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45974.886575462966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45974.886575462966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45974.886575462966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45974.886575462966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45974.886575462966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45974.886575462966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45974.886575462966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45974.886575462966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45974.886575462966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45974.886575462966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45974.886575462966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45974.886575462966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45974.886575462966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45974.886575462966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45974.886575462966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45974.886575462966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45974.886575462966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45974.886575462966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45974.886575462966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45974.886575462966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45974.886575462966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45974.886575462966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45974.886575462966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45974.886575462966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45974.886575462966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45974.886575462966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45974.886575462966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45974.886575462966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45974.886575462966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45974.886575462966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45974.886575462966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45974.886575462966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45974.886575462966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45974.886575462966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45974.886575462966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45974.886575462966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45974.886575462966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45974.886575462966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45974.886575462966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45974.886575462966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45974.886575462966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45974.886575462966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45974.886575462966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45974.886575462966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45974.886575462966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45974.886575462966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45974.886575462966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45974.886575462966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45974.886575462966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45974.886575462966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45974.886575462966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45974.886575462966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45974.886575462966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45974.886575462966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45974.886575462966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45974.886575462966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45974.886575462966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45974.886575462966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45974.886575462966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45974.886575462966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45974.886575462966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45974.886575462966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45974.886575462966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45974.886575462966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45974.886575462966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45974.886575462966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45974.886575462966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45974.886575462966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45974.886575462966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45974.886575462966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45974.886575462966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45974.886575462966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45974.886575462966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45974.886575462966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45974.886575462966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45974.886575462966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45974.886575462966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45974.886575462966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45974.886575462966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45974.886575462966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45974.886575462966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45974.886575462966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45974.886575462966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45974.886575462966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45974.886575462966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45974.886575462966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45974.886575462966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45974.886575462966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45974.886575462966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45974.886575462966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45974.886575462966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45974.886575462966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45974.886575462966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45974.886575462966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45974.886575462966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45974.886575462966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45974.886575462966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45974.886575462966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45974.886575462966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45974.886575462966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45974.886575462966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45974.886575462966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45974.886575462966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45974.886575462966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45974.886575462966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45974.886575462966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45974.886575462966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45974.886575462966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45974.886575462966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45974.886575462966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45974.886575462966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45974.886575462966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45974.886575462966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45974.886575462966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45974.886575462966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45974.886575462966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45974.886575462966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45974.886575462966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45974.886575462966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45974.886575462966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45974.886575462966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45974.886575462966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45974.886575462966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45974.886575462966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45974.886575462966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45974.886575462966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45974.886575462966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45974.886575462966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45974.886575462966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45974.886575462966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45974.886575462966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45974.886575462966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45974.886575462966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45974.886575462966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45974.886575462966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45974.886575462966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45974.886575462966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45974.886575462966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45974.886575462966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45974.886575462966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45974.886575462966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45974.886575462966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45974.886575462966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45974.886575462966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45974.886575462966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45974.886575462966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45974.886575462966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45974.886575462966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45974.886575462966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45974.886575462966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45974.886575462966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45974.886575462966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45974.886575462966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45974.886575462966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45974.886575462966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45974.886575462966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45974.886575462966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45974.886575462966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45974.886575462966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45974.886575462966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45974.886575462966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45974.886575462966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45974.886575462966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45974.886575462966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45974.886575462966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45974.886575462966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45974.886575462966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45974.886575462966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45974.886575462966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45974.886575462966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45974.886575462966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45974.886575462966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45974.886575462966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45974.886575462966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45974.886575462966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45974.886575462966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45974.886575462966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45974.886575462966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45974.886575462966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45974.886575462966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45974.886575462966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45974.886575462966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45974.886575462966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45974.886575462966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45974.886575462966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45974.886575462966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45974.886575462966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45974.886575462966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45974.886575462966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45974.886575462966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45974.886575462966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45974.886575462966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45974.886575462966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45974.886575462966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45974.886575462966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45974.886575462966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45974.886575462966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45974.886575462966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45974.886575462966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45974.886575462966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45974.886575462966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45974.886575462966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45974.886575462966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45974.886575462966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45974.886575462966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45974.886575462966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45974.886575462966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45974.886575462966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45974.886575462966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45974.886575462966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45974.886575462966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45974.886575462966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45974.886575462966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45974.886575462966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45974.886575462966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45974.886575462966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45974.886575462966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45974.886575462966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45974.886575462966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45974.886575462966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45974.886575462966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45974.886575462966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45974.886575462966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45974.886575462966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45974.886575462966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45974.886575462966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45974.886575462966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45974.886575462966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45974.886575462966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45974.886575462966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45974.886575462966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45974.886575462966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45974.886575462966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45974.886575462966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45974.886575462966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45974.886575462966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45974.886575462966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45974.886575462966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45974.886575462966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45974.886575462966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45974.886575462966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45974.886575462966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45974.886575462966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45974.886575462966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45974.886575462966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45974.886575462966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45974.886575462966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45974.886575462966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45974.886575462966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45974.886575462966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45974.886575462966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45974.886575462966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45974.886575462966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45974.886575462966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45974.886575462966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45974.886575462966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45974.886575462966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45974.886575462966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45974.886575462966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45974.886575462966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45974.886575462966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45974.886575462966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45974.886575462966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45974.886575462966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45974.886575462966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45974.886575462966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45974.886575462966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45974.886575462966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45974.886575462966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45974.886575462966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45974.886575462966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45974.886575462966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45974.886575462966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45974.886575462966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45974.886575462966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45974.886575462966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45974.886575462966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45974.886575462966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45974.886575462966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45974.886575462966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45974.886575462966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45974.886575462966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45974.886575462966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45974.886575462966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45974.886575462966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45974.886575462966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45974.886575462966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45974.886575462966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45974.886575462966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45974.886575462966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45974.886575462966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45974.886575462966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45974.886575462966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45974.886575462966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45974.886575462966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45974.886575462966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45974.886575462966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45974.886575462966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45974.886575462966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45974.886575462966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45974.886575462966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45974.886575462966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45974.886575462966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45974.886575462966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45974.886575462966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45974.886575462966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45974.886575462966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45974.886575462966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45974.886575462966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45974.886575462966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45974.886575462966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45974.886575462966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45974.886575462966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45974.886575462966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45974.886575462966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45974.886575462966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45974.886575462966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45974.886575462966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45974.886575462966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45974.886575462966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45974.886575462966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45974.886575462966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45974.886575462966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45974.886575462966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45974.886575462966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45974.886575462966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45974.886575462966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45974.886575462966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45974.886575462966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45974.886575462966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45974.886575462966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45974.886575462966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45974.886575462966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45974.886575462966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45974.886575462966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45974.886575462966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45974.886575462966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45974.886575462966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45974.886575462966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45974.886575462966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45974.886575462966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45974.886575462966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45974.886575462966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45974.886575462966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45974.886575462966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45974.886575462966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45974.886575462966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45974.886575462966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45974.886575462966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45974.886575462966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45974.886575462966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45974.886575462966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45974.886575462966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45974.886575462966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45974.886575462966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45974.886575462966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45974.886575462966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45974.886575462966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45974.886575462966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45974.886575462966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45974.886575462966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45974.886575462966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45974.886575462966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45974.886575462966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45974.886575462966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45974.886575462966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45974.886575462966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45974.886575462966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45974.886575462966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45974.886575462966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45974.886575462966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45974.886575462966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45974.886575462966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45974.886575462966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45974.886575462966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45974.886575462966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45974.886575462966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45974.886575462966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45974.886575462966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45974.886575462966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45974.886575462966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45974.886575462966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45974.886575462966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45974.886575462966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45974.886575462966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45974.886575462966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45974.886575462966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45974.886575462966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45974.886575462966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45974.886575462966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45974.886575462966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45974.886575462966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45974.886575462966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45974.886575462966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45974.886575462966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45974.886575462966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45974.886575462966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45974.886575462966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45974.886575462966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45974.886575462966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45974.886575462966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45974.886575462966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45974.886575462966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45974.886575462966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45974.886575462966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45974.886575462966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45974.886575462966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45974.886575462966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45974.886575462966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45974.886575462966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45974.886575462966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45974.886575462966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45974.886575462966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45974.886575462966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45974.886575462966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45974.886575462966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45974.886575462966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45974.886575462966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45974.886575462966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45974.886575462966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45974.886575462966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45974.886575462966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45974.886575462966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45974.886575462966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45974.886575462966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45974.886575462966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45974.886575462966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45974.886575462966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45974.886575462966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45974.886575462966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45974.886575462966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45974.886575462966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45974.886575462966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45974.886575462966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45974.886575462966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45974.886575462966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45974.886575462966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45974.886575462966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45974.886575462966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45974.886575462966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45974.886575462966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45974.886575462966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45974.886575462966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45974.886575462966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45974.886575462966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45974.886575462966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45974.886575462966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45974.886575462966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45974.886575462966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45974.886575462966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45974.886575462966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45974.886575462966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45974.886575462966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45974.886575462966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45974.886575462966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45974.886575462966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45974.886575462966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45974.886575462966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45974.886575462966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45974.886575462966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45974.886575462966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45974.886575462966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45974.886575462966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45974.886575462966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45974.886575462966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45974.886575462966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45974.886575462966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45974.886575462966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45974.886575462966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45974.886575462966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45974.886575462966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45974.886575462966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45974.886575462966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45974.886575462966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45974.886575462966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45974.886575462966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45974.886575462966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45974.886575462966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45974.886575462966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45974.886575462966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45974.886575462966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45974.886575462966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45974.886575462966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45974.886575462966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45974.886575462966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45974.886575462966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45974.886575462966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45974.886575462966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45974.886575462966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45974.886575462966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45974.886575462966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45974.886575462966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45974.886575462966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45974.886575462966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45974.886575462966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45974.886575462966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45974.886575462966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45974.886575462966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45974.886575462966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45974.886575462966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45974.886575462966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45974.886575462966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45974.886575462966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45974.886575462966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45974.886575462966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45974.886575462966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45974.886575462966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45974.886575462966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45974.886575462966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45974.886575462966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45974.886575462966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45974.886575462966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45974.886575462966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45974.886575462966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45974.886575462966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45974.886575462966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45974.886575462966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45974.886575462966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45974.886575462966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45974.886575462966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45974.886575462966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45974.886575462966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45974.886575462966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45974.886575462966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45974.886575462966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45974.886575462966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45974.886575462966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45974.886575462966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45974.886575462966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45974.886575462966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45974.886575462966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45974.886575462966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45974.886575462966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45974.886575462966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45974.886575462966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45974.886575462966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45974.886575462966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45974.886575462966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45974.886575462966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45974.886575462966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45974.886575462966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45974.886575462966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45974.886575462966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45974.886575462966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45974.886575462966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45974.886575462966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45974.886575462966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45974.886575462966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45974.886575462966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45974.886575462966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45974.886575462966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45974.886575462966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45974.886575462966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45974.886575462966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45974.886575462966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45974.886575462966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45974.886575462966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45974.886575462966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45974.886575462966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45974.886575462966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45974.886575462966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45974.886575462966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45974.886575462966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45974.886575462966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45974.886575462966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45974.886575462966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45974.886575462966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45974.886575462966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45974.886575462966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45974.886575462966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45974.886575462966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45974.886575462966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45974.886575462966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45974.886575462966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45974.886575462966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45974.886575462966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45974.886575462966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45974.886575462966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45974.886575462966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45974.886575462966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45974.886575462966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45974.886575462966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45974.886575462966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45974.886575462966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45974.886575462966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45974.886575462966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45974.886575462966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45974.886575462966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45974.886575462966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45974.886575462966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45974.886575462966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45974.886575462966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45974.886575462966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45974.886575462966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45974.886575462966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45974.886575462966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45974.886575462966</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271.4058578703698</v>
      </c>
      <c r="H2" s="96">
        <v>45703.474768518521</v>
      </c>
      <c r="I2" s="96" t="str">
        <f>IFERROR(VLOOKUP(D2,DB!A:F,6,0),"")</f>
        <v>SCECO</v>
      </c>
      <c r="J2" s="96" t="str">
        <f>IFERROR(VLOOKUP(D2,DB!A:G,7,0),"")</f>
        <v>Dead</v>
      </c>
      <c r="K2" s="98" t="s">
        <v>39110</v>
      </c>
      <c r="L2" s="92" t="str">
        <f>IFERROR(VLOOKUP(D2,DB!A:I,9,0),"")</f>
        <v>Latis</v>
      </c>
    </row>
    <row r="3" spans="1:16" ht="15" customHeight="1">
      <c r="A3" s="135" t="s">
        <v>39107</v>
      </c>
      <c r="B3" s="135" t="str">
        <f>IFERROR(VLOOKUP(D3,DB!A:K,11,0),"")</f>
        <v>R4</v>
      </c>
      <c r="C3" s="94">
        <v>2</v>
      </c>
      <c r="D3" s="92" t="s">
        <v>34913</v>
      </c>
      <c r="E3" s="95" t="s">
        <v>39021</v>
      </c>
      <c r="F3" s="96"/>
      <c r="G3" s="97">
        <f ca="1">IFERROR(NOW()-F3,"")</f>
        <v>45974.886575462966</v>
      </c>
      <c r="H3" s="96">
        <v>45974.845023148147</v>
      </c>
      <c r="I3" s="135" t="str">
        <f>IFERROR(VLOOKUP(D3,DB!A:F,6,0),"")</f>
        <v>Generator-SG</v>
      </c>
      <c r="J3" s="135" t="str">
        <f>IFERROR(VLOOKUP(D3,DB!A:G,7,0),"")</f>
        <v>Vandalized</v>
      </c>
      <c r="K3" s="98" t="s">
        <v>39111</v>
      </c>
      <c r="L3" s="92" t="str">
        <f>IFERROR(VLOOKUP(D3,DB!A:I,9,0),"")</f>
        <v>Latis</v>
      </c>
    </row>
    <row r="4" spans="1:16" ht="15" customHeight="1">
      <c r="A4" s="135" t="s">
        <v>39112</v>
      </c>
      <c r="B4" s="135" t="str">
        <f>IFERROR(VLOOKUP(D4,DB!A:K,11,0),"")</f>
        <v>R4</v>
      </c>
      <c r="C4" s="94">
        <v>1</v>
      </c>
      <c r="D4" s="92" t="s">
        <v>28464</v>
      </c>
      <c r="E4" s="95" t="s">
        <v>39100</v>
      </c>
      <c r="F4" s="96">
        <v>45974.861724537041</v>
      </c>
      <c r="G4" s="97">
        <f ca="1">IFERROR(NOW()-F4,"")</f>
        <v>2.4850925925420597E-2</v>
      </c>
      <c r="H4" s="96">
        <v>45974.855474537035</v>
      </c>
      <c r="I4" s="135" t="str">
        <f>IFERROR(VLOOKUP(D4,DB!A:F,6,0),"")</f>
        <v>SCECO+STB</v>
      </c>
      <c r="J4" s="135" t="str">
        <f>IFERROR(VLOOKUP(D4,DB!A:G,7,0),"")</f>
        <v>Weak</v>
      </c>
      <c r="K4" s="98" t="s">
        <v>39113</v>
      </c>
      <c r="L4" s="92" t="str">
        <f>IFERROR(VLOOKUP(D4,DB!A:I,9,0),"")</f>
        <v>Latis</v>
      </c>
    </row>
    <row r="5" spans="1:16" ht="15" customHeight="1">
      <c r="A5" s="135"/>
      <c r="B5" s="135" t="str">
        <f>IFERROR(VLOOKUP(D5,DB!A:K,11,0),"")</f>
        <v/>
      </c>
      <c r="C5" s="94"/>
      <c r="D5" s="92"/>
      <c r="E5" s="95"/>
      <c r="F5" s="96"/>
      <c r="G5" s="97">
        <f ca="1">IFERROR(NOW()-F5,"")</f>
        <v>45974.886575462966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45974.886575462966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45974.886575462966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45974.886575462966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45974.886575462966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45974.886575462966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45974.886575462966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45974.886575462966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45974.886575462966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45974.886575462966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45974.886575462966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45974.886575462966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45974.886575462966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45974.886575462966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45974.886575462966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45974.886575462966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45974.886575462966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45974.886575462966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45974.886575462966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45974.886575462966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45974.886575462966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45974.886575462966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45974.886575462966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45974.886575462966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45974.886575462966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45974.886575462966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45974.886575462966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45974.886575462966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45974.886575462966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45974.886575462966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45974.886575462966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45974.886575462966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45974.886575462966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45974.886575462966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45974.886575462966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45974.886575462966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45974.886575462966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45974.886575462966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45974.886575462966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45974.886575462966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45974.886575462966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45974.886575462966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45974.886575462966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45974.886575462966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45974.886575462966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45974.886575462966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45974.886575462966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45974.886575462966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45974.886575462966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45974.886575462966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45974.886575462966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45974.886575462966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45974.886575462966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45974.886575462966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45974.886575462966</v>
      </c>
      <c r="H59" s="96"/>
      <c r="I59" s="135" t="str">
        <f>IFERROR(VLOOKUP(D59,DB!A:F,6,0),"")</f>
        <v/>
      </c>
      <c r="J59" s="135" t="str">
        <f>IFERROR(VLOOKUP(D59,DB!A:G,7,0),"")</f>
        <v/>
      </c>
      <c r="K59" s="98"/>
      <c r="L59" s="92" t="str">
        <f>IFERROR(VLOOKUP(D59,DB!A:I,9,0),"")</f>
        <v/>
      </c>
    </row>
  </sheetData>
  <dataValidations count="2">
    <dataValidation allowBlank="1" showInputMessage="1" showErrorMessage="1" sqref="E1" xr:uid="{A4F81451-56CC-4543-9497-104C4E44EE4B}"/>
    <dataValidation type="list" allowBlank="1" showInputMessage="1" showErrorMessage="1" sqref="E2:E5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9"/>
  <sheetViews>
    <sheetView tabSelected="1" workbookViewId="0">
      <selection activeCell="D9" sqref="D9"/>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39114</v>
      </c>
      <c r="B2" s="37" t="str">
        <f>IFERROR(VLOOKUP(D2,DB!A:K,11,0),"")</f>
        <v>R5</v>
      </c>
      <c r="C2" s="37">
        <v>3</v>
      </c>
      <c r="D2" s="107" t="s">
        <v>36011</v>
      </c>
      <c r="E2" s="37" t="s">
        <v>39021</v>
      </c>
      <c r="F2" s="38">
        <v>45891.832060185188</v>
      </c>
      <c r="G2" s="116">
        <f ca="1">IFERROR(NOW()-F2,"")</f>
        <v>83.054515277777682</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39100</v>
      </c>
      <c r="F3" s="38">
        <v>45926.188877314817</v>
      </c>
      <c r="G3" s="116">
        <f t="shared" ref="G3" ca="1" si="0">IFERROR(NOW()-F3,"")</f>
        <v>48.697698148149357</v>
      </c>
      <c r="H3" s="38">
        <v>45926.158159722225</v>
      </c>
      <c r="I3" s="37" t="str">
        <f>IFERROR(VLOOKUP(D3,DB!A:F,6,0),"")</f>
        <v>SCECO</v>
      </c>
      <c r="J3" s="37" t="str">
        <f>IFERROR(VLOOKUP(D3,DB!A:G,7,0),"")</f>
        <v>Good</v>
      </c>
      <c r="K3" s="37" t="s">
        <v>39117</v>
      </c>
      <c r="L3" s="37" t="str">
        <f>IFERROR(VLOOKUP(D3,DB!A:I,9,0),"")</f>
        <v>Latis</v>
      </c>
      <c r="M3" s="106"/>
    </row>
    <row r="4" spans="1:13" ht="48" customHeight="1">
      <c r="A4" s="124" t="s">
        <v>39118</v>
      </c>
      <c r="B4" s="124" t="str">
        <f>IFERROR(VLOOKUP(D4,DB!A:K,11,0),"")</f>
        <v>R5</v>
      </c>
      <c r="C4" s="124">
        <v>1</v>
      </c>
      <c r="D4" s="124" t="s">
        <v>34758</v>
      </c>
      <c r="E4" s="124" t="s">
        <v>39100</v>
      </c>
      <c r="F4" s="125">
        <v>45948.661111111112</v>
      </c>
      <c r="G4" s="126">
        <f t="shared" ref="G4:G8" ca="1" si="1">IFERROR(NOW()-F4,"")</f>
        <v>26.225464351853589</v>
      </c>
      <c r="H4" s="125">
        <v>45948.661111111112</v>
      </c>
      <c r="I4" s="124" t="str">
        <f>IFERROR(VLOOKUP(D4,DB!A:F,6,0),"")</f>
        <v>SCECO</v>
      </c>
      <c r="J4" s="124" t="str">
        <f>IFERROR(VLOOKUP(D4,DB!A:G,7,0),"")</f>
        <v>Dead</v>
      </c>
      <c r="K4" s="124" t="s">
        <v>39119</v>
      </c>
      <c r="L4" s="124" t="str">
        <f>IFERROR(VLOOKUP(D4,DB!A:I,9,0),"")</f>
        <v>Latis</v>
      </c>
    </row>
    <row r="5" spans="1:13" ht="30.75">
      <c r="A5" s="124" t="s">
        <v>39120</v>
      </c>
      <c r="B5" s="124" t="s">
        <v>5443</v>
      </c>
      <c r="C5" s="124">
        <v>1</v>
      </c>
      <c r="D5" s="124" t="s">
        <v>32330</v>
      </c>
      <c r="E5" s="124" t="s">
        <v>39021</v>
      </c>
      <c r="F5" s="125">
        <v>45968.848599537036</v>
      </c>
      <c r="G5" s="126">
        <v>0.54726851851851854</v>
      </c>
      <c r="H5" s="125">
        <v>45968.827465277776</v>
      </c>
      <c r="I5" s="124" t="s">
        <v>22</v>
      </c>
      <c r="J5" s="124" t="s">
        <v>65</v>
      </c>
      <c r="K5" s="124" t="s">
        <v>39121</v>
      </c>
      <c r="L5" s="124" t="s">
        <v>8145</v>
      </c>
    </row>
    <row r="6" spans="1:13">
      <c r="A6" s="124" t="s">
        <v>39122</v>
      </c>
      <c r="B6" s="124" t="str">
        <f>IFERROR(VLOOKUP(D6,DB!A:K,11,0),"")</f>
        <v>R5</v>
      </c>
      <c r="C6" s="124">
        <v>1</v>
      </c>
      <c r="D6" s="124" t="s">
        <v>36049</v>
      </c>
      <c r="E6" s="124" t="s">
        <v>39021</v>
      </c>
      <c r="F6" s="157">
        <v>45974.832604166666</v>
      </c>
      <c r="G6" s="126">
        <f t="shared" ca="1" si="1"/>
        <v>5.3971296300005633E-2</v>
      </c>
      <c r="H6" s="125">
        <v>45974.826354166667</v>
      </c>
      <c r="I6" s="124" t="str">
        <f>IFERROR(VLOOKUP(D6,DB!A:F,6,0),"")</f>
        <v>Generator-SG</v>
      </c>
      <c r="J6" s="124" t="str">
        <f>IFERROR(VLOOKUP(D6,DB!A:G,7,0),"")</f>
        <v>Vandalized</v>
      </c>
      <c r="K6" s="124" t="s">
        <v>39123</v>
      </c>
      <c r="L6" s="124" t="str">
        <f>IFERROR(VLOOKUP(D6,DB!A:I,9,0),"")</f>
        <v>Latis</v>
      </c>
    </row>
    <row r="7" spans="1:13">
      <c r="A7" s="124"/>
      <c r="B7" s="124" t="str">
        <f>IFERROR(VLOOKUP(D7,DB!A:K,11,0),"")</f>
        <v/>
      </c>
      <c r="C7" s="124"/>
      <c r="D7"/>
      <c r="E7" s="124"/>
      <c r="F7" s="124"/>
      <c r="G7" s="126">
        <f t="shared" ca="1" si="1"/>
        <v>45974.886575462966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45974.886575462966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ref="G9:G72" ca="1" si="2">IFERROR(NOW()-F9,"")</f>
        <v>45974.886575462966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45974.886575462966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45974.886575462966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45974.886575462966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45974.886575462966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45974.886575462966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45974.886575462966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45974.886575462966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45974.886575462966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45974.886575462966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45974.886575462966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45974.886575462966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45974.886575462966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45974.886575462966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45974.886575462966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45974.886575462966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45974.886575462966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45974.886575462966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45974.886575462966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45974.886575462966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45974.886575462966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45974.886575462966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45974.886575462966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45974.886575462966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45974.886575462966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45974.886575462966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45974.886575462966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45974.886575462966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45974.886575462966</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45974.886575462966</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45974.886575462966</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45974.886575462966</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45974.886575462966</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45974.886575462966</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45974.886575462966</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45974.886575462966</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45974.886575462966</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45974.886575462966</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45974.886575462966</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45974.886575462966</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45974.886575462966</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45974.886575462966</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45974.886575462966</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45974.886575462966</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45974.886575462966</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45974.886575462966</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45974.886575462966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45974.886575462966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45974.886575462966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45974.886575462966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45974.886575462966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45974.886575462966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45974.886575462966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45974.886575462966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45974.886575462966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45974.886575462966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45974.886575462966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45974.886575462966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45974.886575462966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45974.886575462966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45974.886575462966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45974.886575462966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45974.886575462966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45974.886575462966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ref="G73:G136" ca="1" si="3">IFERROR(NOW()-F73,"")</f>
        <v>45974.886575462966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45974.886575462966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45974.886575462966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45974.886575462966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45974.886575462966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45974.886575462966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45974.886575462966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45974.886575462966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45974.886575462966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45974.886575462966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45974.886575462966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45974.886575462966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45974.886575462966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45974.886575462966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45974.886575462966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45974.886575462966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45974.886575462966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45974.886575462966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45974.886575462966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45974.886575462966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45974.886575462966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45974.886575462966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45974.886575462966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45974.886575462966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45974.886575462966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45974.886575462966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45974.886575462966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45974.886575462966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45974.886575462966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45974.886575462966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45974.886575462966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45974.886575462966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45974.886575462966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45974.886575462966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45974.886575462966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45974.886575462966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45974.886575462966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45974.886575462966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45974.886575462966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45974.886575462966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45974.886575462966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45974.886575462966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45974.886575462966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45974.886575462966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45974.886575462966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45974.886575462966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45974.886575462966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45974.886575462966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45974.886575462966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45974.886575462966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45974.886575462966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45974.886575462966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45974.886575462966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45974.886575462966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45974.886575462966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45974.886575462966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45974.886575462966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45974.886575462966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45974.886575462966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45974.886575462966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45974.886575462966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45974.886575462966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45974.886575462966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45974.886575462966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ref="G137:G200" ca="1" si="4">IFERROR(NOW()-F137,"")</f>
        <v>45974.886575462966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45974.886575462966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45974.886575462966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45974.886575462966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45974.886575462966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45974.886575462966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45974.886575462966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45974.886575462966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45974.886575462966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45974.886575462966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45974.886575462966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45974.886575462966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45974.886575462966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45974.886575462966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45974.886575462966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45974.886575462966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45974.886575462966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45974.886575462966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45974.886575462966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45974.886575462966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45974.886575462966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45974.886575462966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45974.886575462966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45974.886575462966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45974.886575462966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45974.886575462966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45974.886575462966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45974.886575462966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45974.886575462966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45974.886575462966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45974.886575462966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45974.886575462966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45974.886575462966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45974.886575462966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45974.886575462966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45974.886575462966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45974.886575462966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45974.886575462966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45974.886575462966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45974.886575462966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45974.886575462966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45974.886575462966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45974.886575462966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45974.886575462966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45974.886575462966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45974.886575462966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45974.886575462966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45974.886575462966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45974.886575462966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45974.886575462966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45974.886575462966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45974.886575462966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45974.886575462966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45974.886575462966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45974.886575462966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45974.886575462966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45974.886575462966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45974.886575462966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45974.886575462966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45974.886575462966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45974.886575462966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45974.886575462966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45974.886575462966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45974.886575462966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ref="G201:G264" ca="1" si="5">IFERROR(NOW()-F201,"")</f>
        <v>45974.886575462966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45974.886575462966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45974.886575462966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45974.886575462966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45974.886575462966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45974.886575462966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45974.886575462966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45974.886575462966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45974.886575462966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45974.886575462966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45974.886575462966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45974.886575462966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45974.886575462966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45974.886575462966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45974.886575462966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45974.886575462966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45974.886575462966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45974.886575462966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45974.886575462966</v>
      </c>
      <c r="H219" s="124"/>
      <c r="I219" s="124" t="str">
        <f>IFERROR(VLOOKUP(D219,DB!A:F,6,0),"")</f>
        <v/>
      </c>
      <c r="J219" s="124" t="str">
        <f>IFERROR(VLOOKUP(D219,DB!A:G,7,0),"")</f>
        <v/>
      </c>
      <c r="K219" s="124"/>
      <c r="L219" s="124" t="str">
        <f>IFERROR(VLOOKUP(D219,DB!A:I,9,0),"")</f>
        <v/>
      </c>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sheetData>
  <dataValidations count="2">
    <dataValidation allowBlank="1" showInputMessage="1" showErrorMessage="1" sqref="E1" xr:uid="{920C6338-E771-4DAE-8C89-92A9093EA4DE}"/>
    <dataValidation type="list" allowBlank="1" showInputMessage="1" showErrorMessage="1" sqref="E2:E2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6"/>
  <sheetViews>
    <sheetView workbookViewId="0">
      <selection activeCell="A2" sqref="A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8" ca="1" si="0">IFERROR(NOW()-F2,"-")</f>
        <v>45974.886575462966</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45974.886575462966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45974.886575462966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45974.886575462966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45974.886575462966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45974.886575462966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45974.886575462966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45974.886575462966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45974.886575462966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45974.886575462966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45974.886575462966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45974.886575462966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45974.886575462966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45974.886575462966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45974.886575462966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45974.886575462966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45974.886575462966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45974.886575462966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45974.886575462966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45974.886575462966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45974.886575462966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45974.886575462966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45974.886575462966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45974.886575462966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45974.886575462966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45974.886575462966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45974.886575462966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45974.886575462966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45974.886575462966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45974.886575462966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45974.886575462966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45974.886575462966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45974.886575462966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45974.886575462966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45974.886575462966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45974.886575462966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45974.886575462966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ref="G39:G102" ca="1" si="1">IFERROR(NOW()-F39,"-")</f>
        <v>45974.886575462966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45974.886575462966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45974.886575462966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45974.886575462966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45974.886575462966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45974.886575462966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45974.886575462966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45974.886575462966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45974.886575462966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45974.886575462966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45974.886575462966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45974.886575462966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45974.886575462966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45974.886575462966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45974.886575462966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45974.886575462966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45974.886575462966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45974.886575462966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45974.886575462966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45974.886575462966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45974.886575462966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45974.886575462966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45974.886575462966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45974.886575462966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45974.886575462966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45974.886575462966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45974.886575462966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45974.886575462966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45974.886575462966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45974.886575462966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45974.886575462966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45974.886575462966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45974.886575462966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45974.886575462966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45974.886575462966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45974.886575462966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45974.886575462966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45974.886575462966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45974.886575462966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45974.886575462966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45974.886575462966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45974.886575462966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45974.886575462966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45974.886575462966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45974.886575462966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45974.886575462966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45974.886575462966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45974.886575462966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45974.886575462966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45974.886575462966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45974.886575462966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45974.886575462966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45974.886575462966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45974.886575462966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45974.886575462966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45974.886575462966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45974.886575462966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45974.886575462966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45974.886575462966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45974.886575462966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45974.886575462966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45974.886575462966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45974.886575462966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45974.886575462966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ref="G103:G136" ca="1" si="2">IFERROR(NOW()-F103,"-")</f>
        <v>45974.886575462966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45974.886575462966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45974.886575462966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45974.886575462966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45974.886575462966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45974.886575462966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45974.886575462966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45974.886575462966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45974.886575462966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45974.886575462966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45974.886575462966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45974.886575462966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45974.886575462966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45974.886575462966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45974.886575462966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45974.886575462966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45974.886575462966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45974.886575462966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45974.886575462966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45974.886575462966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45974.886575462966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45974.886575462966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45974.886575462966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45974.886575462966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45974.886575462966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45974.886575462966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45974.886575462966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45974.886575462966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45974.886575462966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45974.886575462966</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45974.886575462966</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45974.886575462966</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45974.886575462966</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45974.886575462966</v>
      </c>
      <c r="H136" s="143"/>
      <c r="I136" s="141" t="str">
        <f>IFERROR(VLOOKUP(D136,DB!A:F,6,0),"")</f>
        <v/>
      </c>
      <c r="J136" s="141" t="str">
        <f>IFERROR(VLOOKUP(D136,DB!A:G,7,0),"")</f>
        <v/>
      </c>
      <c r="K136" s="144"/>
      <c r="L136" s="145" t="str">
        <f>IFERROR(VLOOKUP(D136,DB!A:I,9,0),"")</f>
        <v/>
      </c>
    </row>
  </sheetData>
  <dataValidations count="2">
    <dataValidation allowBlank="1" showInputMessage="1" showErrorMessage="1" sqref="E1" xr:uid="{9E1BC488-8814-4F8A-8DBE-742B3278AB71}"/>
    <dataValidation type="list" allowBlank="1" showInputMessage="1" showErrorMessage="1" sqref="E2:E13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2025-11-13T18:18:16Z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