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54" documentId="120_S{2AC9BD13-BADA-5192-A53E-5A8FF88502F6}" xr6:coauthVersionLast="47" xr6:coauthVersionMax="47" xr10:uidLastSave="{E3D3251B-442D-44DA-8E7B-BA4F80FC1F00}"/>
  <bookViews>
    <workbookView xWindow="-120" yWindow="-120" windowWidth="38640" windowHeight="21120"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1" i="9" l="1"/>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31" i="9"/>
  <c r="B32" i="9"/>
  <c r="B33" i="9"/>
  <c r="B34" i="9"/>
  <c r="B35" i="9"/>
  <c r="B36" i="9"/>
  <c r="B37" i="9"/>
  <c r="B38" i="9"/>
  <c r="B39" i="9"/>
  <c r="B40" i="9"/>
  <c r="B41" i="9"/>
  <c r="B42" i="9"/>
  <c r="B43" i="9"/>
  <c r="B44" i="9"/>
  <c r="B45" i="9"/>
  <c r="B46" i="9"/>
  <c r="B47" i="9"/>
  <c r="B48" i="9"/>
  <c r="B49" i="9"/>
  <c r="B50" i="9"/>
  <c r="G31" i="9"/>
  <c r="G32" i="9"/>
  <c r="G33" i="9"/>
  <c r="G34" i="9"/>
  <c r="G35" i="9"/>
  <c r="G36" i="9"/>
  <c r="G37" i="9"/>
  <c r="G38" i="9"/>
  <c r="G39" i="9"/>
  <c r="G40" i="9"/>
  <c r="G41" i="9"/>
  <c r="G42" i="9"/>
  <c r="G43" i="9"/>
  <c r="G44" i="9"/>
  <c r="G45" i="9"/>
  <c r="G46" i="9"/>
  <c r="G47" i="9"/>
  <c r="G48" i="9"/>
  <c r="G49" i="9"/>
  <c r="G50" i="9"/>
  <c r="I31" i="9"/>
  <c r="I32" i="9"/>
  <c r="I33" i="9"/>
  <c r="I34" i="9"/>
  <c r="I35" i="9"/>
  <c r="I36" i="9"/>
  <c r="I37" i="9"/>
  <c r="I38" i="9"/>
  <c r="I39" i="9"/>
  <c r="I40" i="9"/>
  <c r="I41" i="9"/>
  <c r="I42" i="9"/>
  <c r="I43" i="9"/>
  <c r="I44" i="9"/>
  <c r="I45" i="9"/>
  <c r="I46" i="9"/>
  <c r="I47" i="9"/>
  <c r="I48" i="9"/>
  <c r="I49" i="9"/>
  <c r="I50" i="9"/>
  <c r="L31" i="9"/>
  <c r="L32" i="9"/>
  <c r="L33" i="9"/>
  <c r="L34" i="9"/>
  <c r="L35" i="9"/>
  <c r="L36" i="9"/>
  <c r="L37" i="9"/>
  <c r="L38" i="9"/>
  <c r="L39" i="9"/>
  <c r="L40" i="9"/>
  <c r="L41" i="9"/>
  <c r="L42" i="9"/>
  <c r="L43" i="9"/>
  <c r="L44" i="9"/>
  <c r="L45" i="9"/>
  <c r="L46" i="9"/>
  <c r="L47" i="9"/>
  <c r="L48" i="9"/>
  <c r="L49" i="9"/>
  <c r="L50" i="9"/>
  <c r="J31" i="9"/>
  <c r="J32" i="9"/>
  <c r="J33" i="9"/>
  <c r="J34" i="9"/>
  <c r="J35" i="9"/>
  <c r="J36" i="9"/>
  <c r="J37" i="9"/>
  <c r="J38" i="9"/>
  <c r="J39" i="9"/>
  <c r="J40" i="9"/>
  <c r="J41" i="9"/>
  <c r="J42" i="9"/>
  <c r="J43" i="9"/>
  <c r="J44" i="9"/>
  <c r="J45" i="9"/>
  <c r="J46" i="9"/>
  <c r="J47" i="9"/>
  <c r="J48" i="9"/>
  <c r="J49" i="9"/>
  <c r="J50"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B11" i="9"/>
  <c r="B12" i="9"/>
  <c r="B13" i="9"/>
  <c r="B14" i="9"/>
  <c r="B15" i="9"/>
  <c r="B16" i="9"/>
  <c r="B17" i="9"/>
  <c r="B18" i="9"/>
  <c r="B19" i="9"/>
  <c r="B20" i="9"/>
  <c r="B21" i="9"/>
  <c r="B22" i="9"/>
  <c r="B23" i="9"/>
  <c r="B24" i="9"/>
  <c r="B25" i="9"/>
  <c r="B26" i="9"/>
  <c r="B27" i="9"/>
  <c r="B28" i="9"/>
  <c r="B29" i="9"/>
  <c r="B30" i="9"/>
  <c r="G11" i="9"/>
  <c r="G12" i="9"/>
  <c r="G13" i="9"/>
  <c r="G14" i="9"/>
  <c r="G15" i="9"/>
  <c r="G16" i="9"/>
  <c r="G17" i="9"/>
  <c r="G18" i="9"/>
  <c r="G19" i="9"/>
  <c r="G20" i="9"/>
  <c r="G21" i="9"/>
  <c r="G22" i="9"/>
  <c r="G23" i="9"/>
  <c r="G24" i="9"/>
  <c r="G25" i="9"/>
  <c r="G26" i="9"/>
  <c r="G27" i="9"/>
  <c r="G28" i="9"/>
  <c r="G29" i="9"/>
  <c r="G30" i="9"/>
  <c r="B2" i="9"/>
  <c r="B3" i="9"/>
  <c r="B4" i="9"/>
  <c r="B5" i="9"/>
  <c r="B6" i="9"/>
  <c r="B7" i="9"/>
  <c r="B8" i="9"/>
  <c r="B9" i="9"/>
  <c r="B10" i="9"/>
  <c r="G10" i="9"/>
  <c r="G9" i="9"/>
  <c r="G8" i="9"/>
  <c r="G7" i="9"/>
  <c r="G6" i="9"/>
  <c r="G5" i="9"/>
  <c r="G4" i="9"/>
  <c r="G3" i="9"/>
  <c r="G2" i="9"/>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<sst xmlns="http://schemas.openxmlformats.org/spreadsheetml/2006/main" count="180283" uniqueCount="39125">
  <si>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</si>
  <si>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</si>
  <si>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</si>
  <si>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</si>
  <si>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</si>
  <si>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</si>
  <si>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</si>
  <si>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</si>
  <si>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</si>
  <si>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</si>
  <si>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</si>
  <si>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</si>
  <si>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</si>
  <si>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</si>
  <si>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</si>
  <si>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</si>
  <si>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</si>
  <si>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</si>
  <si>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</si>
  <si>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</si>
  <si>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</si>
  <si>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</si>
  <si>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</si>
  <si>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</si>
  <si>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</si>
  <si>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</si>
  <si>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</si>
  <si>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</si>
  <si>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</si>
  <si>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</si>
  <si>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</si>
  <si>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</si>
  <si>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</si>
  <si>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</si>
  <si>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</si>
  <si>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</si>
  <si>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</si>
  <si>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</si>
  <si>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</si>
  <si>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</si>
  <si>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</si>
  <si>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</si>
  <si>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</si>
  <si>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</si>
  <si>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</si>
  <si>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</si>
  <si>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</si>
  <si>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</si>
  <si>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</si>
  <si>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</si>
  <si>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</si>
  <si>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</si>
  <si>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</si>
  <si>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</si>
  <si>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</si>
  <si>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</si>
  <si>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</si>
  <si>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</si>
  <si>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</si>
  <si>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</si>
  <si>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</si>
  <si>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</si>
  <si>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</si>
  <si>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</si>
  <si>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</si>
  <si>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</si>
  <si>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</si>
  <si>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</si>
  <si>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</si>
  <si>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</si>
  <si>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</si>
  <si>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</si>
  <si>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</si>
  <si>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</si>
  <si>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</si>
  <si>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</si>
  <si>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</si>
  <si>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</si>
  <si>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</si>
  <si>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</si>
  <si>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</si>
  <si>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</si>
  <si>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</si>
  <si>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</si>
  <si>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</si>
  <si>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</si>
  <si>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</si>
  <si>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</si>
  <si>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</si>
  <si>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</si>
  <si>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</si>
  <si>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</si>
  <si>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</si>
  <si>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</si>
  <si>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</si>
  <si>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</si>
  <si>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</si>
  <si>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</si>
  <si>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</si>
  <si>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</si>
  <si>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</si>
  <si>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</si>
  <si>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</si>
  <si>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</si>
  <si>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</si>
  <si>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</si>
  <si>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</si>
  <si>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</si>
  <si>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</si>
  <si>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</si>
  <si>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</si>
  <si>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</si>
  <si>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</si>
  <si>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</si>
  <si>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</si>
  <si>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</si>
  <si>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</si>
  <si>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</si>
  <si>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</si>
  <si>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</si>
  <si>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</si>
  <si>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</si>
  <si>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</si>
  <si>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</si>
  <si>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</si>
  <si>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</si>
  <si>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</si>
  <si>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</si>
  <si>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</si>
  <si>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</si>
  <si>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</si>
  <si>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</si>
  <si>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</si>
  <si>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</si>
  <si>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</si>
  <si>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</si>
  <si>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</si>
  <si>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</si>
  <si>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</si>
  <si>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</si>
  <si>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</si>
  <si>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</si>
  <si>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</si>
  <si>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</si>
  <si>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</si>
  <si>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</si>
  <si>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</si>
  <si>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</si>
  <si>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</si>
  <si>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</si>
  <si>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</si>
  <si>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</si>
  <si>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</si>
  <si>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</si>
  <si>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</si>
  <si>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</si>
  <si>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</si>
  <si>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</si>
  <si>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</si>
  <si>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</si>
  <si>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</si>
  <si>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</si>
  <si>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</si>
  <si>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</si>
  <si>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</si>
  <si>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</si>
  <si>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</si>
  <si>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</si>
  <si>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</si>
  <si>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</si>
  <si>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</si>
  <si>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</si>
  <si>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</si>
  <si>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</si>
  <si>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</si>
  <si>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</si>
  <si>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</si>
  <si>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</si>
  <si>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</si>
  <si>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</si>
  <si>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</si>
  <si>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</si>
  <si>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</si>
  <si>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</si>
  <si>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</si>
  <si>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</si>
  <si>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</si>
  <si>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</si>
  <si>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</si>
  <si>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</si>
  <si>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</si>
  <si>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</si>
  <si>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</si>
  <si>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</si>
  <si>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</si>
  <si>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</si>
  <si>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</si>
  <si>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</si>
  <si>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</si>
  <si>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</si>
  <si>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</si>
  <si>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</si>
  <si>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</si>
  <si>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</si>
  <si>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</si>
  <si>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</si>
  <si>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</si>
  <si>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</si>
  <si>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</si>
  <si>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</si>
  <si>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</si>
  <si>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</si>
  <si>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</si>
  <si>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</si>
  <si>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</si>
  <si>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</si>
  <si>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</si>
  <si>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</si>
  <si>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</si>
  <si>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</si>
  <si>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</si>
  <si>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</si>
  <si>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</si>
  <si>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</si>
  <si>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</si>
  <si>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</si>
  <si>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</si>
  <si>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</si>
  <si>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</si>
  <si>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</si>
  <si>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</si>
  <si>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</si>
  <si>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</si>
  <si>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</si>
  <si>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</si>
  <si>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</si>
  <si>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</si>
  <si>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</si>
  <si>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</si>
  <si>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</si>
  <si>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</si>
  <si>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</si>
  <si>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</si>
  <si>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</si>
  <si>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</si>
  <si>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</si>
  <si>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</si>
  <si>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</si>
  <si>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</si>
  <si>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</si>
  <si>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</si>
  <si>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</si>
  <si>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</si>
  <si>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</si>
  <si>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</si>
  <si>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</si>
  <si>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</si>
  <si>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</si>
  <si>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</si>
  <si>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</si>
  <si>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</si>
  <si>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</si>
  <si>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</si>
  <si>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</si>
  <si>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</si>
  <si>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</si>
  <si>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</si>
  <si>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</si>
  <si>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</si>
  <si>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</si>
  <si>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</si>
  <si>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</si>
  <si>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</si>
  <si>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</si>
  <si>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</si>
  <si>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</si>
  <si>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</si>
  <si>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</si>
  <si>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</si>
  <si>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</si>
  <si>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</si>
  <si>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</si>
  <si>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</si>
  <si>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</si>
  <si>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</si>
  <si>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</si>
  <si>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</si>
  <si>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</si>
  <si>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</si>
  <si>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</si>
  <si>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</si>
  <si>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</si>
  <si>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</si>
  <si>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</si>
  <si>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</si>
  <si>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</si>
  <si>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</si>
  <si>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</si>
  <si>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</si>
  <si>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</si>
  <si>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</si>
  <si>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</si>
  <si>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</si>
  <si>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</si>
  <si>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</si>
  <si>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</si>
  <si>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</si>
  <si>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</si>
  <si>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</si>
  <si>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</si>
  <si>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</si>
  <si>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</si>
  <si>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</si>
  <si>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</si>
  <si>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</si>
  <si>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</si>
  <si>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</si>
  <si>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</si>
  <si>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</si>
  <si>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</si>
  <si>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</si>
  <si>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</si>
  <si>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</si>
  <si>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</si>
  <si>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</si>
  <si>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</si>
  <si>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</si>
  <si>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</si>
  <si>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</si>
  <si>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</si>
  <si>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</si>
  <si>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</si>
  <si>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</si>
  <si>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</si>
  <si>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</si>
  <si>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</si>
  <si>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</si>
  <si>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</si>
  <si>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</si>
  <si>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</si>
  <si>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</si>
  <si>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</si>
  <si>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</si>
  <si>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</si>
  <si>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</si>
  <si>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</si>
  <si>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</si>
  <si>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</si>
  <si>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</si>
  <si>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</si>
  <si>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</si>
  <si>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</si>
  <si>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</si>
  <si>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</si>
  <si>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</si>
  <si>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</si>
  <si>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</si>
  <si>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</si>
  <si>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</si>
  <si>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</si>
  <si>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</si>
  <si>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</si>
  <si>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</si>
  <si>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</si>
  <si>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</si>
  <si>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</si>
  <si>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</si>
  <si>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</si>
  <si>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</si>
  <si>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</si>
  <si>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</si>
  <si>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</si>
  <si>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</si>
  <si>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</si>
  <si>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</si>
  <si>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</si>
  <si>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</si>
  <si>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</si>
  <si>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</si>
  <si>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</si>
  <si>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</si>
  <si>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</si>
  <si>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</si>
  <si>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</si>
  <si>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</si>
  <si>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</si>
  <si>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</si>
  <si>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</si>
  <si>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</si>
  <si>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</si>
  <si>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</si>
  <si>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</si>
  <si>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</si>
  <si>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</si>
  <si>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</si>
  <si>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</si>
  <si>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</si>
  <si>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</si>
  <si>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</si>
  <si>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</si>
  <si>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</si>
  <si>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</si>
  <si>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</si>
  <si>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</si>
  <si>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</si>
  <si>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</si>
  <si>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</si>
  <si>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</si>
  <si>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</si>
  <si>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</si>
  <si>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</si>
  <si>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</si>
  <si>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</si>
  <si>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</si>
  <si>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</si>
  <si>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</si>
  <si>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</si>
  <si>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</si>
  <si>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</si>
  <si>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</si>
  <si>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</si>
  <si>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</si>
  <si>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</si>
  <si>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</si>
  <si>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</si>
  <si>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</si>
  <si>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</si>
  <si>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</si>
  <si>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</si>
  <si>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</si>
  <si>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</si>
  <si>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</si>
  <si>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</si>
  <si>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</si>
  <si>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</si>
  <si>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</si>
  <si>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</si>
  <si>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</si>
  <si>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</si>
  <si>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</si>
  <si>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</si>
  <si>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</si>
  <si>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</si>
  <si>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</si>
  <si>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</si>
  <si>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</si>
  <si>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</si>
  <si>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</si>
  <si>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</si>
  <si>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</si>
  <si>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</si>
  <si>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</si>
  <si>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</si>
  <si>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</si>
  <si>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</si>
  <si>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</si>
  <si>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</si>
  <si>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</si>
  <si>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</si>
  <si>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</si>
  <si>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</si>
  <si>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</si>
  <si>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</si>
  <si>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</si>
  <si>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</si>
  <si>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</si>
  <si>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</si>
  <si>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</si>
  <si>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</si>
  <si>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</si>
  <si>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</si>
  <si>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</si>
  <si>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</si>
  <si>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</si>
  <si>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</si>
  <si>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</si>
  <si>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</si>
  <si>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</si>
  <si>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</si>
  <si>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</si>
  <si>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</si>
  <si>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</si>
  <si>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</si>
  <si>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</si>
  <si>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</si>
  <si>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</si>
  <si>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</si>
  <si>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</si>
  <si>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</si>
  <si>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</si>
  <si>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</si>
  <si>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</si>
  <si>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</si>
  <si>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</si>
  <si>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</si>
  <si>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</si>
  <si>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</si>
  <si>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</si>
  <si>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</si>
  <si>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</si>
  <si>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</si>
  <si>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</si>
  <si>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</si>
  <si>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</si>
  <si>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</si>
  <si>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</si>
  <si>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</si>
  <si>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</si>
  <si>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</si>
  <si>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</si>
  <si>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</si>
  <si>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</si>
  <si>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</si>
  <si>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</si>
  <si>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</si>
  <si>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</si>
  <si>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</si>
  <si>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</si>
  <si>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</si>
  <si>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</si>
  <si>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</si>
  <si>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</si>
  <si>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</si>
  <si>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</si>
  <si>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</si>
  <si>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</si>
  <si>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</si>
  <si>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</si>
  <si>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</si>
  <si>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</si>
  <si>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</si>
  <si>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</si>
  <si>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</si>
  <si>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</si>
  <si>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</si>
  <si>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</si>
  <si>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</si>
  <si>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</si>
  <si>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</si>
  <si>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</si>
  <si>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</si>
  <si>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</si>
  <si>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</si>
  <si>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</si>
  <si>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</si>
  <si>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</si>
  <si>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</si>
  <si>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</si>
  <si>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</si>
  <si>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</si>
  <si>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</si>
  <si>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</si>
  <si>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</si>
  <si>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</si>
  <si>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</si>
  <si>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</si>
  <si>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</si>
  <si>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</si>
  <si>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</si>
  <si>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</si>
  <si>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</si>
  <si>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</si>
  <si>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</si>
  <si>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</si>
  <si>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</si>
  <si>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</si>
  <si>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</si>
  <si>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</si>
  <si>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</si>
  <si>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</si>
  <si>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</si>
  <si>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</si>
  <si>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</si>
  <si>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</si>
  <si>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</si>
  <si>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</si>
  <si>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</si>
  <si>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</si>
  <si>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</si>
  <si>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</si>
  <si>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</si>
  <si>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</si>
  <si>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</si>
  <si>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</si>
  <si>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</si>
  <si>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</si>
  <si>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</si>
  <si>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</si>
  <si>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</si>
  <si>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</si>
  <si>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</si>
  <si>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</si>
  <si>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</si>
  <si>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</si>
  <si>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</si>
  <si>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</si>
  <si>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</si>
  <si>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</si>
  <si>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</si>
  <si>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</si>
  <si>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</si>
  <si>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</si>
  <si>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</si>
  <si>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</si>
  <si>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</si>
  <si>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</si>
  <si>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</si>
  <si>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</si>
  <si>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</si>
  <si>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</si>
  <si>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</si>
  <si>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</si>
  <si>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</si>
  <si>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</si>
  <si>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</si>
  <si>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</si>
  <si>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</si>
  <si>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</si>
  <si>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</si>
  <si>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</si>
  <si>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</si>
  <si>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</si>
  <si>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</si>
  <si>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</si>
  <si>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</si>
  <si>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</si>
  <si>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</si>
  <si>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</si>
  <si>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</si>
  <si>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</si>
  <si>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</si>
  <si>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</si>
  <si>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</si>
  <si>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</si>
  <si>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</si>
  <si>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</si>
  <si>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</si>
  <si>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</si>
  <si>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</si>
  <si>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</si>
  <si>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</si>
  <si>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</si>
  <si>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</si>
  <si>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</si>
  <si>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</si>
  <si>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</si>
  <si>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</si>
  <si>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</si>
  <si>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</si>
  <si>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</si>
  <si>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</si>
  <si>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</si>
  <si>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</si>
  <si>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</si>
  <si>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</si>
  <si>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</si>
  <si>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</si>
  <si>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</si>
  <si>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</si>
  <si>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</si>
  <si>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</si>
  <si>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</si>
  <si>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</si>
  <si>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</si>
  <si>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</si>
  <si>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</si>
  <si>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</si>
  <si>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</si>
  <si>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</si>
  <si>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</si>
  <si>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</si>
  <si>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</si>
  <si>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</si>
  <si>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</si>
  <si>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</si>
  <si>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</si>
  <si>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</si>
  <si>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</si>
  <si>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</si>
  <si>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</si>
  <si>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</si>
  <si>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</si>
  <si>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</si>
  <si>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</si>
  <si>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</si>
  <si>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</si>
  <si>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</si>
  <si>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</si>
  <si>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</si>
  <si>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</si>
  <si>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</si>
  <si>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</si>
  <si>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</si>
  <si>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</si>
  <si>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</si>
  <si>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</si>
  <si>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</si>
  <si>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</si>
  <si>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</si>
  <si>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</si>
  <si>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</si>
  <si>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</si>
  <si>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</si>
  <si>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</si>
  <si>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</si>
  <si>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</si>
  <si>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</si>
  <si>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</si>
  <si>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</si>
  <si>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</si>
  <si>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</si>
  <si>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</si>
  <si>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</si>
  <si>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</si>
  <si>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</si>
  <si>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</si>
  <si>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</si>
  <si>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</si>
  <si>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</si>
  <si>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</si>
  <si>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</si>
  <si>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</si>
  <si>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</si>
  <si>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</si>
  <si>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</si>
  <si>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</si>
  <si>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</si>
  <si>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</si>
  <si>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</si>
  <si>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</si>
  <si>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</si>
  <si>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</si>
  <si>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</si>
  <si>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</si>
  <si>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</si>
  <si>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</si>
  <si>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</si>
  <si>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</si>
  <si>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</si>
  <si>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</si>
  <si>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</si>
  <si>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</si>
  <si>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</si>
  <si>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</si>
  <si>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</si>
  <si>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</si>
  <si>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</si>
  <si>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</si>
  <si>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</si>
  <si>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</si>
  <si>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</si>
  <si>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</si>
  <si>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</si>
  <si>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</si>
  <si>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</si>
  <si>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</si>
  <si>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</si>
  <si>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</si>
  <si>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</si>
  <si>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</si>
  <si>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</si>
  <si>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</si>
  <si>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</si>
  <si>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</si>
  <si>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</si>
  <si>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</si>
  <si>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</si>
  <si>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</si>
  <si>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</si>
  <si>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</si>
  <si>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</si>
  <si>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</si>
  <si>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</si>
  <si>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</si>
  <si>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</si>
  <si>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</si>
  <si>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</si>
  <si>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</si>
  <si>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</si>
  <si>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</si>
  <si>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</si>
  <si>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</si>
  <si>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</si>
  <si>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</si>
  <si>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</si>
  <si>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</si>
  <si>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</si>
  <si>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</si>
  <si>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</si>
  <si>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</si>
  <si>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</si>
  <si>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</si>
  <si>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</si>
  <si>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</si>
  <si>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</si>
  <si>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</si>
  <si>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</si>
  <si>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</si>
  <si>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</si>
  <si>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</si>
  <si>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</si>
  <si>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</si>
  <si>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</si>
  <si>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</si>
  <si>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</si>
  <si>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</si>
  <si>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</si>
  <si>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</si>
  <si>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</si>
  <si>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</si>
  <si>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</si>
  <si>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</si>
  <si>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</si>
  <si>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</si>
  <si>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</si>
  <si>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</si>
  <si>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</si>
  <si>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</si>
  <si>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</si>
  <si>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</si>
  <si>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</si>
  <si>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</si>
  <si>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</si>
  <si>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</si>
  <si>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</si>
  <si>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</si>
  <si>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</si>
  <si>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</si>
  <si>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</si>
  <si>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</si>
  <si>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</si>
  <si>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</si>
  <si>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</si>
  <si>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</si>
  <si>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</si>
  <si>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</si>
  <si>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</si>
  <si>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</si>
  <si>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</si>
  <si>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</si>
  <si>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</si>
  <si>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</si>
  <si>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</si>
  <si>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</si>
  <si>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</si>
  <si>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</si>
  <si>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</si>
  <si>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</si>
  <si>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</si>
  <si>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</si>
  <si>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</si>
  <si>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</si>
  <si>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</si>
  <si>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</si>
  <si>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</si>
  <si>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</si>
  <si>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</si>
  <si>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</si>
  <si>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</si>
  <si>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</si>
  <si>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</si>
  <si>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</si>
  <si>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</si>
  <si>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</si>
  <si>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</si>
  <si>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</si>
  <si>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</si>
  <si>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</si>
  <si>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</si>
  <si>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</si>
  <si>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</si>
  <si>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</si>
  <si>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</si>
  <si>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</si>
  <si>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</si>
  <si>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</si>
  <si>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</si>
  <si>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</si>
  <si>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</si>
  <si>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</si>
  <si>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</si>
  <si>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</si>
  <si>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</si>
  <si>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</si>
  <si>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</si>
  <si>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</si>
  <si>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</si>
  <si>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</si>
  <si>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</si>
  <si>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</si>
  <si>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</si>
  <si>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</si>
  <si>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</si>
  <si>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</si>
  <si>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</si>
  <si>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</si>
  <si>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</si>
  <si>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</si>
  <si>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</si>
  <si>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</si>
  <si>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</si>
  <si>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</si>
  <si>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</si>
  <si>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</si>
  <si>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</si>
  <si>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</si>
  <si>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</si>
  <si>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</si>
  <si>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</si>
  <si>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</si>
  <si>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</si>
  <si>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</si>
  <si>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</si>
  <si>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</si>
  <si>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</si>
  <si>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</si>
  <si>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</si>
  <si>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</si>
  <si>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</si>
  <si>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</si>
  <si>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</si>
  <si>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</si>
  <si>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</si>
  <si>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</si>
  <si>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</si>
  <si>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</si>
  <si>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</si>
  <si>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</si>
  <si>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</si>
  <si>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</si>
  <si>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</si>
  <si>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</si>
  <si>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</si>
  <si>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</si>
  <si>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</si>
  <si>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</si>
  <si>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</si>
  <si>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</si>
  <si>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</si>
  <si>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</si>
  <si>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</si>
  <si>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</si>
  <si>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</si>
  <si>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</si>
  <si>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</si>
  <si>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</si>
  <si>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</si>
  <si>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</si>
  <si>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</si>
  <si>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</si>
  <si>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</si>
  <si>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</si>
  <si>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</si>
  <si>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</si>
  <si>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</si>
  <si>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</si>
  <si>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</si>
  <si>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</si>
  <si>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</si>
  <si>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</si>
  <si>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</si>
  <si>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</si>
  <si>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</si>
  <si>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</si>
  <si>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</si>
  <si>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</si>
  <si>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</si>
  <si>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</si>
  <si>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</si>
  <si>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</si>
  <si>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</si>
  <si>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</si>
  <si>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</si>
  <si>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</si>
  <si>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</si>
  <si>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</si>
  <si>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</si>
  <si>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</si>
  <si>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</si>
  <si>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</si>
  <si>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</si>
  <si>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</si>
  <si>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</si>
  <si>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</si>
  <si>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</si>
  <si>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</si>
  <si>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</si>
  <si>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</si>
  <si>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</si>
  <si>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</si>
  <si>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</si>
  <si>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</si>
  <si>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</si>
  <si>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</si>
  <si>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</si>
  <si>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</si>
  <si>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</si>
  <si>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</si>
  <si>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</si>
  <si>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</si>
  <si>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</si>
  <si>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</si>
  <si>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</si>
  <si>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</si>
  <si>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</si>
  <si>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</si>
  <si>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</si>
  <si>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</si>
  <si>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</si>
  <si>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</si>
  <si>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</si>
  <si>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</si>
  <si>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</si>
  <si>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</si>
  <si>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</si>
  <si>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</si>
  <si>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</si>
  <si>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</si>
  <si>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</si>
  <si>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</si>
  <si>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</si>
  <si>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</si>
  <si>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</si>
  <si>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</si>
  <si>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</si>
  <si>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</si>
  <si>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</si>
  <si>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</si>
  <si>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</si>
  <si>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</si>
  <si>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</si>
  <si>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</si>
  <si>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</si>
  <si>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</si>
  <si>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</si>
  <si>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</si>
  <si>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</si>
  <si>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</si>
  <si>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</si>
  <si>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</si>
  <si>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</si>
  <si>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</si>
  <si>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</si>
  <si>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</si>
  <si>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</si>
  <si>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</si>
  <si>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</si>
  <si>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</si>
  <si>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</si>
  <si>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</si>
  <si>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</si>
  <si>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</si>
  <si>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</si>
  <si>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</si>
  <si>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</si>
  <si>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</si>
  <si>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</si>
  <si>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</si>
  <si>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</si>
  <si>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</si>
  <si>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</si>
  <si>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</si>
  <si>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</si>
  <si>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</si>
  <si>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</si>
  <si>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</si>
  <si>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</si>
  <si>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</si>
  <si>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</si>
  <si>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</si>
  <si>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</si>
  <si>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</si>
  <si>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</si>
  <si>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</si>
  <si>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</si>
  <si>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</si>
  <si>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</si>
  <si>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</si>
  <si>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</si>
  <si>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</si>
  <si>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</si>
  <si>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</si>
  <si>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</si>
  <si>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</si>
  <si>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</si>
  <si>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</si>
  <si>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</si>
  <si>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</si>
  <si>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</si>
  <si>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</si>
  <si>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</si>
  <si>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</si>
  <si>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</si>
  <si>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</si>
  <si>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</si>
  <si>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</si>
  <si>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</si>
  <si>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</si>
  <si>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</si>
  <si>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</si>
  <si>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</si>
  <si>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</si>
  <si>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</si>
  <si>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</si>
  <si>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</si>
  <si>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</si>
  <si>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</si>
  <si>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</si>
  <si>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</si>
  <si>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</si>
  <si>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</si>
  <si>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</si>
  <si>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</si>
  <si>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</si>
  <si>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</si>
  <si>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</si>
  <si>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</si>
  <si>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</si>
  <si>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</si>
  <si>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</si>
  <si>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</si>
  <si>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</si>
  <si>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</si>
  <si>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</si>
  <si>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</si>
  <si>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</si>
  <si>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</si>
  <si>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</si>
  <si>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</si>
  <si>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</si>
  <si>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</si>
  <si>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</si>
  <si>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</si>
  <si>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</si>
  <si>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</si>
  <si>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</si>
  <si>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</si>
  <si>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</si>
  <si>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</si>
  <si>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</si>
  <si>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</si>
  <si>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</si>
  <si>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</si>
  <si>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</si>
  <si>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</si>
  <si>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</si>
  <si>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</si>
  <si>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</si>
  <si>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</si>
  <si>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</si>
  <si>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</si>
  <si>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</si>
  <si>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</si>
  <si>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</si>
  <si>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</si>
  <si>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</si>
  <si>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</si>
  <si>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</si>
  <si>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</si>
  <si>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</si>
  <si>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</si>
  <si>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</si>
  <si>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</si>
  <si>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</si>
  <si>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</si>
  <si>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</si>
  <si>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</si>
  <si>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</si>
  <si>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</si>
  <si>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</si>
  <si>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</si>
  <si>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</si>
  <si>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</si>
  <si>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</si>
  <si>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</si>
  <si>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</si>
  <si>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</si>
  <si>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</si>
  <si>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</si>
  <si>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</si>
  <si>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</si>
  <si>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</si>
  <si>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</si>
  <si>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</si>
  <si>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</si>
  <si>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</si>
  <si>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</si>
  <si>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</si>
  <si>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</si>
  <si>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</si>
  <si>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</si>
  <si>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</si>
  <si>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</si>
  <si>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</si>
  <si>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</si>
  <si>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</si>
  <si>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</si>
  <si>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</si>
  <si>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</si>
  <si>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</si>
  <si>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</si>
  <si>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</si>
  <si>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</si>
  <si>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</si>
  <si>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</si>
  <si>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</si>
  <si>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</si>
  <si>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</si>
  <si>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</si>
  <si>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</si>
  <si>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</si>
  <si>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</si>
  <si>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</si>
  <si>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</si>
  <si>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</si>
  <si>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</si>
  <si>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</si>
  <si>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</si>
  <si>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</si>
  <si>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</si>
  <si>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</si>
  <si>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</si>
  <si>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</si>
  <si>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</si>
  <si>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</si>
  <si>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</si>
  <si>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</si>
  <si>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</si>
  <si>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</si>
  <si>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</si>
  <si>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</si>
  <si>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</si>
  <si>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</si>
  <si>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</si>
  <si>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</si>
  <si>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</si>
  <si>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</si>
  <si>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</si>
  <si>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</si>
  <si>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</si>
  <si>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</si>
  <si>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</si>
  <si>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</si>
  <si>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</si>
  <si>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</si>
  <si>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</si>
  <si>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</si>
  <si>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</si>
  <si>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</si>
  <si>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</si>
  <si>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</si>
  <si>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</si>
  <si>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</si>
  <si>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</si>
  <si>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</si>
  <si>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</si>
  <si>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</si>
  <si>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</si>
  <si>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</si>
  <si>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</si>
  <si>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</si>
  <si>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</si>
  <si>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</si>
  <si>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</si>
  <si>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</si>
  <si>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</si>
  <si>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</si>
  <si>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</si>
  <si>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</si>
  <si>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</si>
  <si>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</si>
  <si>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</si>
  <si>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</si>
  <si>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</si>
  <si>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</si>
  <si>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</si>
  <si>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</si>
  <si>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</si>
  <si>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</si>
  <si>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</si>
  <si>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</si>
  <si>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</si>
  <si>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</si>
  <si>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</si>
  <si>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</si>
  <si>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</si>
  <si>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</si>
  <si>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</si>
  <si>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</si>
  <si>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</si>
  <si>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</si>
  <si>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</si>
  <si>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</si>
  <si>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</si>
  <si>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</si>
  <si>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</si>
  <si>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</si>
  <si>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</si>
  <si>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</si>
  <si>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</si>
  <si>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</si>
  <si>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</si>
  <si>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</si>
  <si>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</si>
  <si>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</si>
  <si>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</si>
  <si>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</si>
  <si>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</si>
  <si>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</si>
  <si>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</si>
  <si>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</si>
  <si>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</si>
  <si>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</si>
  <si>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</si>
  <si>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</si>
  <si>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</si>
  <si>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</si>
  <si>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</si>
  <si>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</si>
  <si>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</si>
  <si>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</si>
  <si>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</si>
  <si>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</si>
  <si>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</si>
  <si>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</si>
  <si>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</si>
  <si>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</si>
  <si>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</si>
  <si>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</si>
  <si>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</si>
  <si>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</si>
  <si>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</si>
  <si>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</si>
  <si>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</si>
  <si>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</si>
  <si>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</si>
  <si>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</si>
  <si>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</si>
  <si>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</si>
  <si>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</si>
  <si>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</si>
  <si>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</si>
  <si>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</si>
  <si>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</si>
  <si>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</si>
  <si>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</si>
  <si>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</si>
  <si>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</si>
  <si>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</si>
  <si>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</si>
  <si>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</si>
  <si>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</si>
  <si>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</si>
  <si>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</si>
  <si>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</si>
  <si>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</si>
  <si>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</si>
  <si>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</si>
  <si>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</si>
  <si>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</si>
  <si>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</si>
  <si>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</si>
  <si>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</si>
  <si>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</si>
  <si>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</si>
  <si>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</si>
  <si>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</si>
  <si>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</si>
  <si>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</si>
  <si>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</si>
  <si>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</si>
  <si>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</si>
  <si>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</si>
  <si>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</si>
  <si>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</si>
  <si>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</si>
  <si>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</si>
  <si>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</si>
  <si>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</si>
  <si>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</si>
  <si>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</si>
  <si>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</si>
  <si>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</si>
  <si>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</si>
  <si>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</si>
  <si>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</si>
  <si>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</si>
  <si>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</si>
  <si>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</si>
  <si>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</si>
  <si>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</si>
  <si>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</si>
  <si>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</si>
  <si>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</si>
  <si>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</si>
  <si>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</si>
  <si>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</si>
  <si>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</si>
  <si>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</si>
  <si>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</si>
  <si>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</si>
  <si>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</si>
  <si>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</si>
  <si>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</si>
  <si>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</si>
  <si>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</si>
  <si>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</si>
  <si>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</si>
  <si>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</si>
  <si>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</si>
  <si>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</si>
  <si>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</si>
  <si>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</si>
  <si>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</si>
  <si>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</si>
  <si>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</si>
  <si>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</si>
  <si>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</si>
  <si>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</si>
  <si>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</si>
  <si>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</si>
  <si>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</si>
  <si>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</si>
  <si>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</si>
  <si>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</si>
  <si>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</si>
  <si>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</si>
  <si>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</si>
  <si>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</si>
  <si>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</si>
  <si>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</si>
  <si>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</si>
  <si>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</si>
  <si>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</si>
  <si>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</si>
  <si>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</si>
  <si>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</si>
  <si>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</si>
  <si>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</si>
  <si>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</si>
  <si>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</si>
  <si>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</si>
  <si>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</si>
  <si>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</si>
  <si>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</si>
  <si>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</si>
  <si>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</si>
  <si>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</si>
  <si>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</si>
  <si>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</si>
  <si>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</si>
  <si>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</si>
  <si>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</si>
  <si>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</si>
  <si>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</si>
  <si>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</si>
  <si>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</si>
  <si>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</si>
  <si>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</si>
  <si>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</si>
  <si>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</si>
  <si>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</si>
  <si>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</si>
  <si>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</si>
  <si>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</si>
  <si>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</si>
  <si>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</si>
  <si>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</si>
  <si>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</si>
  <si>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</si>
  <si>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</si>
  <si>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</si>
  <si>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</si>
  <si>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</si>
  <si>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</si>
  <si>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</si>
  <si>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</si>
  <si>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</si>
  <si>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</si>
  <si>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</si>
  <si>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</si>
  <si>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</si>
  <si>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</si>
  <si>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</si>
  <si>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</si>
  <si>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</si>
  <si>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</si>
  <si>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</si>
  <si>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</si>
  <si>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</si>
  <si>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</si>
  <si>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</si>
  <si>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</si>
  <si>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</si>
  <si>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</si>
  <si>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</si>
  <si>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</si>
  <si>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</si>
  <si>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</si>
  <si>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</si>
  <si>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</si>
  <si>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</si>
  <si>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</si>
  <si>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</si>
  <si>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</si>
  <si>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</si>
  <si>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</si>
  <si>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</si>
  <si>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</si>
  <si>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</si>
  <si>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</si>
  <si>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</si>
  <si>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</si>
  <si>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</si>
  <si>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</si>
  <si>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</si>
  <si>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</si>
  <si>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</si>
  <si>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</si>
  <si>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</si>
  <si>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</si>
  <si>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</si>
  <si>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</si>
  <si>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</si>
  <si>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</si>
  <si>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</si>
  <si>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</si>
  <si>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</si>
  <si>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</si>
  <si>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</si>
  <si>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</si>
  <si>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</si>
  <si>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</si>
  <si>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</si>
  <si>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</si>
  <si>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</si>
  <si>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</si>
  <si>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</si>
  <si>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</si>
  <si>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</si>
  <si>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</si>
  <si>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</si>
  <si>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</si>
  <si>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</si>
  <si>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</si>
  <si>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</si>
  <si>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</si>
  <si>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</si>
  <si>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</si>
  <si>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</si>
  <si>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</si>
  <si>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</si>
  <si>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</si>
  <si>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</si>
  <si>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</si>
  <si>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</si>
  <si>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</si>
  <si>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</si>
  <si>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</si>
  <si>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</si>
  <si>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</si>
  <si>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</si>
  <si>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</si>
  <si>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</si>
  <si>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</si>
  <si>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</si>
  <si>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</si>
  <si>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</si>
  <si>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</si>
  <si>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</si>
  <si>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</si>
  <si>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</si>
  <si>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</si>
  <si>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</si>
  <si>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</si>
  <si>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</si>
  <si>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</si>
  <si>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</si>
  <si>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</si>
  <si>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</si>
  <si>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</si>
  <si>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</si>
  <si>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</si>
  <si>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</si>
  <si>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</si>
  <si>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</si>
  <si>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</si>
  <si>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</si>
  <si>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</si>
  <si>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</si>
  <si>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</si>
  <si>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</si>
  <si>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</si>
  <si>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</si>
  <si>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</si>
  <si>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</si>
  <si>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</si>
  <si>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</si>
  <si>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</si>
  <si>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</si>
  <si>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</si>
  <si>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</si>
  <si>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</si>
  <si>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</si>
  <si>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</si>
  <si>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</si>
  <si>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</si>
  <si>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</si>
  <si>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</si>
  <si>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</si>
  <si>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</si>
  <si>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</si>
  <si>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</si>
  <si>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</si>
  <si>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</si>
  <si>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</si>
  <si>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</si>
  <si>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</si>
  <si>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</si>
  <si>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</si>
  <si>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</si>
  <si>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</si>
  <si>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</si>
  <si>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</si>
  <si>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</si>
  <si>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</si>
  <si>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</si>
  <si>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</si>
  <si>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</si>
  <si>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</si>
  <si>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</si>
  <si>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</si>
  <si>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</si>
  <si>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</si>
  <si>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</si>
  <si>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</si>
  <si>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</si>
  <si>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</si>
  <si>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</si>
  <si>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</si>
  <si>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</si>
  <si>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</si>
  <si>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</si>
  <si>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</si>
  <si>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</si>
  <si>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</si>
  <si>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</si>
  <si>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</si>
  <si>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</si>
  <si>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</si>
  <si>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</si>
  <si>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</si>
  <si>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</si>
  <si>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</si>
  <si>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</si>
  <si>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</si>
  <si>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</si>
  <si>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</si>
  <si>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</si>
  <si>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</si>
  <si>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</si>
  <si>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</si>
  <si>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</si>
  <si>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</si>
  <si>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</si>
  <si>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</si>
  <si>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</si>
  <si>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</si>
  <si>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</si>
  <si>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</si>
  <si>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</si>
  <si>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</si>
  <si>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</si>
  <si>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</si>
  <si>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</si>
  <si>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</si>
  <si>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</si>
  <si>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</si>
  <si>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</si>
  <si>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</si>
  <si>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</si>
  <si>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</si>
  <si>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</si>
  <si>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</si>
  <si>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</si>
  <si>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</si>
  <si>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</si>
  <si>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</si>
  <si>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</si>
  <si>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</si>
  <si>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</si>
  <si>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</si>
  <si>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</si>
  <si>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</si>
  <si>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</si>
  <si>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</si>
  <si>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</si>
  <si>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</si>
  <si>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</si>
  <si>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</si>
  <si>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</si>
  <si>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</si>
  <si>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</si>
  <si>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</si>
  <si>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</si>
  <si>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</si>
  <si>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</si>
  <si>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</si>
  <si>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</si>
  <si>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</si>
  <si>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</si>
  <si>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</si>
  <si>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</si>
  <si>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</si>
  <si>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</si>
  <si>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</si>
  <si>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</si>
  <si>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</si>
  <si>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</si>
  <si>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</si>
  <si>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</si>
  <si>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</si>
  <si>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</si>
  <si>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</si>
  <si>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</si>
  <si>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</si>
  <si>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</si>
  <si>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</si>
  <si>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</si>
  <si>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</si>
  <si>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</si>
  <si>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</si>
  <si>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</si>
  <si>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</si>
  <si>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</si>
  <si>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</si>
  <si>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</si>
  <si>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</si>
  <si>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</si>
  <si>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</si>
  <si>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</si>
  <si>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</si>
  <si>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</si>
  <si>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</si>
  <si>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</si>
  <si>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</si>
  <si>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</si>
  <si>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</si>
  <si>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</si>
  <si>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</si>
  <si>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</si>
  <si>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</si>
  <si>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</si>
  <si>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</si>
  <si>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</si>
  <si>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</si>
  <si>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</si>
  <si>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</si>
  <si>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</si>
  <si>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</si>
  <si>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</si>
  <si>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</si>
  <si>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</si>
  <si>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</si>
  <si>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</si>
  <si>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</si>
  <si>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</si>
  <si>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</si>
  <si>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</si>
  <si>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</si>
  <si>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</si>
  <si>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</si>
  <si>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</si>
  <si>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</si>
  <si>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</si>
  <si>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</si>
  <si>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</si>
  <si>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</si>
  <si>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</si>
  <si>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</si>
  <si>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</si>
  <si>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</si>
  <si>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</si>
  <si>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</si>
  <si>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</si>
  <si>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</si>
  <si>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</si>
  <si>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</si>
  <si>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</si>
  <si>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</si>
  <si>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</si>
  <si>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</si>
  <si>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</si>
  <si>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</si>
  <si>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</si>
  <si>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</si>
  <si>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</si>
  <si>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</si>
  <si>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</si>
  <si>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</si>
  <si>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</si>
  <si>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</si>
  <si>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</si>
  <si>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</si>
  <si>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</si>
  <si>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</si>
  <si>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</si>
  <si>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</si>
  <si>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</si>
  <si>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</si>
  <si>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</si>
  <si>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</si>
  <si>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</si>
  <si>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</si>
  <si>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</si>
  <si>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</si>
  <si>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</si>
  <si>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</si>
  <si>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</si>
  <si>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</si>
  <si>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</si>
  <si>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</si>
  <si>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</si>
  <si>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</si>
  <si>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</si>
  <si>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</si>
  <si>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</si>
  <si>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</si>
  <si>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</si>
  <si>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</si>
  <si>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</si>
  <si>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</si>
  <si>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</si>
  <si>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</si>
  <si>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</si>
  <si>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</si>
  <si>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</si>
  <si>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</si>
  <si>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</si>
  <si>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</si>
  <si>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</si>
  <si>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</si>
  <si>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</si>
  <si>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</si>
  <si>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</si>
  <si>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</si>
  <si>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</si>
  <si>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</si>
  <si>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</si>
  <si>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</si>
  <si>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</si>
  <si>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</si>
  <si>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</si>
  <si>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</si>
  <si>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</si>
  <si>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</si>
  <si>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</si>
  <si>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</si>
  <si>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</si>
  <si>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</si>
  <si>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</si>
  <si>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</si>
  <si>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</si>
  <si>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</si>
  <si>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</si>
  <si>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</si>
  <si>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</si>
  <si>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</si>
  <si>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</si>
  <si>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</si>
  <si>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</si>
  <si>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</si>
  <si>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</si>
  <si>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</si>
  <si>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</si>
  <si>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</si>
  <si>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</si>
  <si>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</si>
  <si>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</si>
  <si>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</si>
  <si>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</si>
  <si>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</si>
  <si>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</si>
  <si>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</si>
  <si>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</si>
  <si>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</si>
  <si>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</si>
  <si>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</si>
  <si>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</si>
  <si>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</si>
  <si>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</si>
  <si>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</si>
  <si>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</si>
  <si>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</si>
  <si>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</si>
  <si>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</si>
  <si>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</si>
  <si>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</si>
  <si>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</si>
  <si>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</si>
  <si>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</si>
  <si>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</si>
  <si>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</si>
  <si>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</si>
  <si>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</si>
  <si>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</si>
  <si>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</si>
  <si>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</si>
  <si>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</si>
  <si>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</si>
  <si>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</si>
  <si>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</si>
  <si>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</si>
  <si>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</si>
  <si>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</si>
  <si>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</si>
  <si>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</si>
  <si>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</si>
  <si>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</si>
  <si>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</si>
  <si>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</si>
  <si>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</si>
  <si>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</si>
  <si>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</si>
  <si>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</si>
  <si>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</si>
  <si>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</si>
  <si>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</si>
  <si>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</si>
  <si>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</si>
  <si>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</si>
  <si>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</si>
  <si>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</si>
  <si>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</si>
  <si>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</si>
  <si>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</si>
  <si>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</si>
  <si>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</si>
  <si>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</si>
  <si>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</si>
  <si>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</si>
  <si>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</si>
  <si>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</si>
  <si>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</si>
  <si>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</si>
  <si>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</si>
  <si>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</si>
  <si>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</si>
  <si>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</si>
  <si>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</si>
  <si>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</si>
  <si>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</si>
  <si>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</si>
  <si>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</si>
  <si>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</si>
  <si>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</si>
  <si>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</si>
  <si>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</si>
  <si>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</si>
  <si>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</si>
  <si>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</si>
  <si>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</si>
  <si>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</si>
  <si>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</si>
  <si>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</si>
  <si>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</si>
  <si>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</si>
  <si>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</si>
  <si>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</si>
  <si>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</si>
  <si>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</si>
  <si>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</si>
  <si>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</si>
  <si>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</si>
  <si>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</si>
  <si>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</si>
  <si>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</si>
  <si>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</si>
  <si>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</si>
  <si>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</si>
  <si>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</si>
  <si>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</si>
  <si>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</si>
  <si>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</si>
  <si>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</si>
  <si>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</si>
  <si>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</si>
  <si>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</si>
  <si>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</si>
  <si>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</si>
  <si>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</si>
  <si>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</si>
  <si>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</si>
  <si>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</si>
  <si>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</si>
  <si>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</si>
  <si>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</si>
  <si>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</si>
  <si>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</si>
  <si>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</si>
  <si>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</si>
  <si>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</si>
  <si>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</si>
  <si>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</si>
  <si>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</si>
  <si>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</si>
  <si>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</si>
  <si>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</si>
  <si>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</si>
  <si>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</si>
  <si>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</si>
  <si>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</si>
  <si>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</si>
  <si>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</si>
  <si>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</si>
  <si>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</si>
  <si>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</si>
  <si>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</si>
  <si>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</si>
  <si>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</si>
  <si>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</si>
  <si>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</si>
  <si>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</si>
  <si>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</si>
  <si>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</si>
  <si>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</si>
  <si>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</si>
  <si>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</si>
  <si>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</si>
  <si>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</si>
  <si>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</si>
  <si>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</si>
  <si>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</si>
  <si>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</si>
  <si>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</si>
  <si>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</si>
  <si>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</si>
  <si>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</si>
  <si>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</si>
  <si>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</si>
  <si>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</si>
  <si>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</si>
  <si>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</si>
  <si>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</si>
  <si>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</si>
  <si>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</si>
  <si>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</si>
  <si>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</si>
  <si>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</si>
  <si>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</si>
  <si>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</si>
  <si>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</si>
  <si>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</si>
  <si>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</si>
  <si>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</si>
  <si>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</si>
  <si>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</si>
  <si>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</si>
  <si>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</si>
  <si>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</si>
  <si>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</si>
  <si>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</si>
  <si>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</si>
  <si>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</si>
  <si>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</si>
  <si>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</si>
  <si>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</si>
  <si>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</si>
  <si>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</si>
  <si>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</si>
  <si>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</si>
  <si>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</si>
  <si>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</si>
  <si>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</si>
  <si>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</si>
  <si>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</si>
  <si>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</si>
  <si>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</si>
  <si>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</si>
  <si>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</si>
  <si>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</si>
  <si>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</si>
  <si>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</si>
  <si>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</si>
  <si>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</si>
  <si>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</si>
  <si>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</si>
  <si>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</si>
  <si>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</si>
  <si>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</si>
  <si>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</si>
  <si>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</si>
  <si>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</si>
  <si>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</si>
  <si>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</si>
  <si>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</si>
  <si>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</si>
  <si>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</si>
  <si>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</si>
  <si>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</si>
  <si>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</si>
  <si>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</si>
  <si>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</si>
  <si>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</si>
  <si>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</si>
  <si>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</si>
  <si>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</si>
  <si>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</si>
  <si>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</si>
  <si>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</si>
  <si>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</si>
  <si>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</si>
  <si>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</si>
  <si>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</si>
  <si>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</si>
  <si>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</si>
  <si>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</si>
  <si>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</si>
  <si>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</si>
  <si>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</si>
  <si>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</si>
  <si>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</si>
  <si>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</si>
  <si>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</si>
  <si>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</si>
  <si>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</si>
  <si>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</si>
  <si>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</si>
  <si>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</si>
  <si>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</si>
  <si>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</si>
  <si>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</si>
  <si>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</si>
  <si>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</si>
  <si>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</si>
  <si>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</si>
  <si>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</si>
  <si>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</si>
  <si>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</si>
  <si>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</si>
  <si>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</si>
  <si>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</si>
  <si>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</si>
  <si>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</si>
  <si>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</si>
  <si>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</si>
  <si>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</si>
  <si>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</si>
  <si>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</si>
  <si>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</si>
  <si>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</si>
  <si>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</si>
  <si>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</si>
  <si>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</si>
  <si>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</si>
  <si>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</si>
  <si>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</si>
  <si>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</si>
  <si>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</si>
  <si>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</si>
  <si>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</si>
  <si>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</si>
  <si>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</si>
  <si>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</si>
  <si>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</si>
  <si>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</si>
  <si>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</si>
  <si>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</si>
  <si>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</si>
  <si>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</si>
  <si>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</si>
  <si>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</si>
  <si>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</si>
  <si>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</si>
  <si>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</si>
  <si>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</si>
  <si>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</si>
  <si>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</si>
  <si>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</si>
  <si>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</si>
  <si>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</si>
  <si>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</si>
  <si>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</si>
  <si>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</si>
  <si>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</si>
  <si>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</si>
  <si>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</si>
  <si>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</si>
  <si>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</si>
  <si>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</si>
  <si>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</si>
  <si>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</si>
  <si>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</si>
  <si>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</si>
  <si>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</si>
  <si>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</si>
  <si>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</si>
  <si>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</si>
  <si>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</si>
  <si>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</si>
  <si>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</si>
  <si>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</si>
  <si>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</si>
  <si>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</si>
  <si>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</si>
  <si>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</si>
  <si>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</si>
  <si>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</si>
  <si>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</si>
  <si>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</si>
  <si>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</si>
  <si>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</si>
  <si>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</si>
  <si>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</si>
  <si>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</si>
  <si>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</si>
  <si>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</si>
  <si>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</si>
  <si>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</si>
  <si>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</si>
  <si>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</si>
  <si>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</si>
  <si>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</si>
  <si>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</si>
  <si>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</si>
  <si>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</si>
  <si>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</si>
  <si>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</si>
  <si>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</si>
  <si>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</si>
  <si>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</si>
  <si>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</si>
  <si>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</si>
  <si>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</si>
  <si>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</si>
  <si>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</si>
  <si>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</si>
  <si>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</si>
  <si>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</si>
  <si>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</si>
  <si>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</si>
  <si>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</si>
  <si>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</si>
  <si>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</si>
  <si>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</si>
  <si>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</si>
  <si>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</si>
  <si>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</si>
  <si>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</si>
  <si>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</si>
  <si>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</si>
  <si>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</si>
  <si>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</si>
  <si>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</si>
  <si>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</si>
  <si>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</si>
  <si>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</si>
  <si>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</si>
  <si>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</si>
  <si>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</si>
  <si>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</si>
  <si>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</si>
  <si>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</si>
  <si>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</si>
  <si>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</si>
  <si>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</si>
  <si>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</si>
  <si>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</si>
  <si>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</si>
  <si>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</si>
  <si>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</si>
  <si>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</si>
  <si>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</si>
  <si>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</si>
  <si>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</si>
  <si>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</si>
  <si>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</si>
  <si>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</si>
  <si>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</si>
  <si>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</si>
  <si>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</si>
  <si>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</si>
  <si>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</si>
  <si>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</si>
  <si>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</si>
  <si>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</si>
  <si>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</si>
  <si>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</si>
  <si>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</si>
  <si>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</si>
  <si>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</si>
  <si>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</si>
  <si>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</si>
  <si>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</si>
  <si>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</si>
  <si>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</si>
  <si>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</si>
  <si>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</si>
  <si>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</si>
  <si>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</si>
  <si>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</si>
  <si>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</si>
  <si>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</si>
  <si>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</si>
  <si>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</si>
  <si>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</si>
  <si>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</si>
  <si>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</si>
  <si>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</si>
  <si>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</si>
  <si>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</si>
  <si>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</si>
  <si>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</si>
  <si>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</si>
  <si>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</si>
  <si>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</si>
  <si>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</si>
  <si>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</si>
  <si>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</si>
  <si>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</si>
  <si>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</si>
  <si>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</si>
  <si>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</si>
  <si>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</si>
  <si>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</si>
  <si>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</si>
  <si>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</si>
  <si>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</si>
  <si>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</si>
  <si>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</si>
  <si>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</si>
  <si>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</si>
  <si>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</si>
  <si>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</si>
  <si>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</si>
  <si>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</si>
  <si>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</si>
  <si>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</si>
  <si>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</si>
  <si>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</si>
  <si>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</si>
  <si>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</si>
  <si>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</si>
  <si>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</si>
  <si>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</si>
  <si>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</si>
  <si>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</si>
  <si>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</si>
  <si>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</si>
  <si>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</si>
  <si>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</si>
  <si>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</si>
  <si>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</si>
  <si>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</si>
  <si>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</si>
  <si>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</si>
  <si>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</si>
  <si>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</si>
  <si>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</si>
  <si>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</si>
  <si>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</si>
  <si>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</si>
  <si>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</si>
  <si>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</si>
  <si>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</si>
  <si>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</si>
  <si>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</si>
  <si>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</si>
  <si>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</si>
  <si>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</si>
  <si>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</si>
  <si>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</si>
  <si>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</si>
  <si>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</si>
  <si>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</si>
  <si>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</si>
  <si>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</si>
  <si>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</si>
  <si>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</si>
  <si>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</si>
  <si>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</si>
  <si>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</si>
  <si>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</si>
  <si>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</si>
  <si>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</si>
  <si>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</si>
  <si>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</si>
  <si>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</si>
  <si>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</si>
  <si>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</si>
  <si>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</si>
  <si>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</si>
  <si>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</si>
  <si>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</si>
  <si>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</si>
  <si>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</si>
  <si>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</si>
  <si>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</si>
  <si>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</si>
  <si>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</si>
  <si>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</si>
  <si>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</si>
  <si>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</si>
  <si>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</si>
  <si>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</si>
  <si>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</si>
  <si>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</si>
  <si>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</si>
  <si>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</si>
  <si>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</si>
  <si>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</si>
  <si>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</si>
  <si>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</si>
  <si>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</si>
  <si>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</si>
  <si>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</si>
  <si>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</si>
  <si>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</si>
  <si>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</si>
  <si>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</si>
  <si>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</si>
  <si>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</si>
  <si>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</si>
  <si>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</si>
  <si>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</si>
  <si>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</si>
  <si>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</si>
  <si>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</si>
  <si>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</si>
  <si>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</si>
  <si>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</si>
  <si>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</si>
  <si>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</si>
  <si>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</si>
  <si>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</si>
  <si>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</si>
  <si>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</si>
  <si>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</si>
  <si>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</si>
  <si>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</si>
  <si>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</si>
  <si>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</si>
  <si>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</si>
  <si>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</si>
  <si>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</si>
  <si>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</si>
  <si>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</si>
  <si>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</si>
  <si>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</si>
  <si>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</si>
  <si>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</si>
  <si>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</si>
  <si>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</si>
  <si>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</si>
  <si>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</si>
  <si>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</si>
  <si>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</si>
  <si>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</si>
  <si>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</si>
  <si>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</si>
  <si>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</si>
  <si>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</si>
  <si>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</si>
  <si>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</si>
  <si>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</si>
  <si>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</si>
  <si>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</si>
  <si>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</si>
  <si>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</si>
  <si>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</si>
  <si>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</si>
  <si>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</si>
  <si>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</si>
  <si>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</si>
  <si>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</si>
  <si>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</si>
  <si>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</si>
  <si>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</si>
  <si>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</si>
  <si>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</si>
  <si>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</si>
  <si>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</si>
  <si>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</si>
  <si>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</si>
  <si>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</si>
  <si>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</si>
  <si>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</si>
  <si>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</si>
  <si>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</si>
  <si>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</si>
  <si>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</si>
  <si>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</si>
  <si>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</si>
  <si>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</si>
  <si>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</si>
  <si>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</si>
  <si>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</si>
  <si>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</si>
  <si>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</si>
  <si>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</si>
  <si>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</si>
  <si>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</si>
  <si>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</si>
  <si>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</si>
  <si>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</si>
  <si>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</si>
  <si>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</si>
  <si>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</si>
  <si>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</si>
  <si>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</si>
  <si>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</si>
  <si>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</si>
  <si>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</si>
  <si>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</si>
  <si>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</si>
  <si>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</si>
  <si>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</si>
  <si>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</si>
  <si>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</si>
  <si>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</si>
  <si>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</si>
  <si>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</si>
  <si>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</si>
  <si>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</si>
  <si>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</si>
  <si>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</si>
  <si>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</si>
  <si>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</si>
  <si>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</si>
  <si>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</si>
  <si>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</si>
  <si>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</si>
  <si>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</si>
  <si>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</si>
  <si>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</si>
  <si>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</si>
  <si>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</si>
  <si>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</si>
  <si>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</si>
  <si>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</si>
  <si>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</si>
  <si>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</si>
  <si>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</si>
  <si>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</si>
  <si>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</si>
  <si>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</si>
  <si>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</si>
  <si>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</si>
  <si>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</si>
  <si>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</si>
  <si>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</si>
  <si>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</si>
  <si>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</si>
  <si>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</si>
  <si>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</si>
  <si>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</si>
  <si>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</si>
  <si>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</si>
  <si>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</si>
  <si>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</si>
  <si>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</si>
  <si>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</si>
  <si>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</si>
  <si>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</si>
  <si>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</si>
  <si>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</si>
  <si>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</si>
  <si>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</si>
  <si>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</si>
  <si>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</si>
  <si>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</si>
  <si>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</si>
  <si>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</si>
  <si>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</si>
  <si>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</si>
  <si>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</si>
  <si>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</si>
  <si>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</si>
  <si>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</si>
  <si>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</si>
  <si>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</si>
  <si>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</si>
  <si>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</si>
  <si>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</si>
  <si>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</si>
  <si>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</si>
  <si>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</si>
  <si>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</si>
  <si>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</si>
  <si>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</si>
  <si>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</si>
  <si>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</si>
  <si>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</si>
  <si>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</si>
  <si>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</si>
  <si>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</si>
  <si>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</si>
  <si>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</si>
  <si>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</si>
  <si>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</si>
  <si>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</si>
  <si>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</si>
  <si>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</si>
  <si>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</si>
  <si>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</si>
  <si>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</si>
  <si>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</si>
  <si>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</si>
  <si>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</si>
  <si>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</si>
  <si>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</si>
  <si>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</si>
  <si>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</si>
  <si>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</si>
  <si>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</si>
  <si>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</si>
  <si>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</si>
  <si>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</si>
  <si>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</si>
  <si>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</si>
  <si>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</si>
  <si>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</si>
  <si>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</si>
  <si>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</si>
  <si>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</si>
  <si>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</si>
  <si>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</si>
  <si>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</si>
  <si>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</si>
  <si>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</si>
  <si>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</si>
  <si>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</si>
  <si>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</si>
  <si>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</si>
  <si>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</si>
  <si>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</si>
  <si>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</si>
  <si>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</si>
  <si>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</si>
  <si>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</si>
  <si>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</si>
  <si>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</si>
  <si>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</si>
  <si>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</si>
  <si>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</si>
  <si>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</si>
  <si>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</si>
  <si>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</si>
  <si>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</si>
  <si>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</si>
  <si>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</si>
  <si>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</si>
  <si>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</si>
  <si>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</si>
  <si>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</si>
  <si>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</si>
  <si>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</si>
  <si>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</si>
  <si>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</si>
  <si>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</si>
  <si>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</si>
  <si>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</si>
  <si>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</si>
  <si>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</si>
  <si>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</si>
  <si>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</si>
  <si>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</si>
  <si>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</si>
  <si>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</si>
  <si>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</si>
  <si>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</si>
  <si>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</si>
  <si>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</si>
  <si>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</si>
  <si>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</si>
  <si>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</si>
  <si>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</si>
  <si>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</si>
  <si>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</si>
  <si>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</si>
  <si>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</si>
  <si>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</si>
  <si>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</si>
  <si>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</si>
  <si>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</si>
  <si>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</si>
  <si>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</si>
  <si>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</si>
  <si>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</si>
  <si>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</si>
  <si>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</si>
  <si>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</si>
  <si>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</si>
  <si>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</si>
  <si>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</si>
  <si>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</si>
  <si>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</si>
  <si>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</si>
  <si>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</si>
  <si>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</si>
  <si>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</si>
  <si>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</si>
  <si>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</si>
  <si>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</si>
  <si>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</si>
  <si>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</si>
  <si>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</si>
  <si>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</si>
  <si>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</si>
  <si>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</si>
  <si>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</si>
  <si>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</si>
  <si>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</si>
  <si>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</si>
  <si>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</si>
  <si>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</si>
  <si>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</si>
  <si>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</si>
  <si>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</si>
  <si>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</si>
  <si>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</si>
  <si>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</si>
  <si>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</si>
  <si>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</si>
  <si>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</si>
  <si>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</si>
  <si>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</si>
  <si>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</si>
  <si>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</si>
  <si>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</si>
  <si>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</si>
  <si>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</si>
  <si>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</si>
  <si>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</si>
  <si>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</si>
  <si>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</si>
  <si>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</si>
  <si>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</si>
  <si>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</si>
  <si>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</si>
  <si>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</si>
  <si>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</si>
  <si>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</si>
  <si>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</si>
  <si>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</si>
  <si>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</si>
  <si>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</si>
  <si>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</si>
  <si>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</si>
  <si>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</si>
  <si>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</si>
  <si>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</si>
  <si>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</si>
  <si>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</si>
  <si>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</si>
  <si>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</si>
  <si>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</si>
  <si>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</si>
  <si>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</si>
  <si>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</si>
  <si>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</si>
  <si>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</si>
  <si>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</si>
  <si>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</si>
  <si>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</si>
  <si>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</si>
  <si>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</si>
  <si>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</si>
  <si>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</si>
  <si>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</si>
  <si>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</si>
  <si>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</si>
  <si>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</si>
  <si>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</si>
  <si>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</si>
  <si>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</si>
  <si>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</si>
  <si>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</si>
  <si>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</si>
  <si>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</si>
  <si>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</si>
  <si>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</si>
  <si>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</si>
  <si>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</si>
  <si>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</si>
  <si>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</si>
  <si>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</si>
  <si>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</si>
  <si>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</si>
  <si>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</si>
  <si>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</si>
  <si>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</si>
  <si>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</si>
  <si>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</si>
  <si>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</si>
  <si>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</si>
  <si>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</si>
  <si>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</si>
  <si>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</si>
  <si>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</si>
  <si>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</si>
  <si>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</si>
  <si>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</si>
  <si>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</si>
  <si>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</si>
  <si>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</si>
  <si>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</si>
  <si>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</si>
  <si>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</si>
  <si>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</si>
  <si>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</si>
  <si>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</si>
  <si>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</si>
  <si>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</si>
  <si>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</si>
  <si>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</si>
  <si>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</si>
  <si>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</si>
  <si>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</si>
  <si>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</si>
  <si>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</si>
  <si>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</si>
  <si>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</si>
  <si>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</si>
  <si>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</si>
  <si>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</si>
  <si>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</si>
  <si>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</si>
  <si>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</si>
  <si>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</si>
  <si>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</si>
  <si>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</si>
  <si>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</si>
  <si>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</si>
  <si>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</si>
  <si>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</si>
  <si>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</si>
  <si>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</si>
  <si>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</si>
  <si>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</si>
  <si>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</si>
  <si>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</si>
  <si>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</si>
  <si>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</si>
  <si>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</si>
  <si>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</si>
  <si>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</si>
  <si>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</si>
  <si>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</si>
  <si>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</si>
  <si>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</si>
  <si>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</si>
  <si>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</si>
  <si>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</si>
  <si>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</si>
  <si>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</si>
  <si>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</si>
  <si>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</si>
  <si>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</si>
  <si>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</si>
  <si>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</si>
  <si>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</si>
  <si>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</si>
  <si>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</si>
  <si>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</si>
  <si>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</si>
  <si>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</si>
  <si>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</si>
  <si>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</si>
  <si>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</si>
  <si>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</si>
  <si>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</si>
  <si>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</si>
  <si>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</si>
  <si>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</si>
  <si>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</si>
  <si>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</si>
  <si>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</si>
  <si>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</si>
  <si>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</si>
  <si>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</si>
  <si>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</si>
  <si>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</si>
  <si>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</si>
  <si>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</si>
  <si>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</si>
  <si>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</si>
  <si>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</si>
  <si>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</si>
  <si>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</si>
  <si>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</si>
  <si>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</si>
  <si>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</si>
  <si>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</si>
  <si>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</si>
  <si>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</si>
  <si>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</si>
  <si>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</si>
  <si>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</si>
  <si>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</si>
  <si>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</si>
  <si>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</si>
  <si>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</si>
  <si>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</si>
  <si>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</si>
  <si>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</si>
  <si>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</si>
  <si>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</si>
  <si>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</si>
  <si>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</si>
  <si>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</si>
  <si>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</si>
  <si>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</si>
  <si>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</si>
  <si>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</si>
  <si>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</si>
  <si>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</si>
  <si>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</si>
  <si>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</si>
  <si>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</si>
  <si>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</si>
  <si>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</si>
  <si>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</si>
  <si>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</si>
  <si>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</si>
  <si>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</si>
  <si>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</si>
  <si>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</si>
  <si>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</si>
  <si>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</si>
  <si>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</si>
  <si>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</si>
  <si>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</si>
  <si>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</si>
  <si>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</si>
  <si>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</si>
  <si>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</si>
  <si>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</si>
  <si>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</si>
  <si>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</si>
  <si>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</si>
  <si>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</si>
  <si>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</si>
  <si>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</si>
  <si>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</si>
  <si>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</si>
  <si>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</si>
  <si>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</si>
  <si>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</si>
  <si>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</si>
  <si>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</si>
  <si>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</si>
  <si>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</si>
  <si>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</si>
  <si>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</si>
  <si>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</si>
  <si>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</si>
  <si>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</si>
  <si>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</si>
  <si>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</si>
  <si>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</si>
  <si>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</si>
  <si>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</si>
  <si>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</si>
  <si>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</si>
  <si>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</si>
  <si>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</si>
  <si>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</si>
  <si>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</si>
  <si>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</si>
  <si>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</si>
  <si>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</si>
  <si>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</si>
  <si>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</si>
  <si>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</si>
  <si>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</si>
  <si>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</si>
  <si>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</si>
  <si>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</si>
  <si>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</si>
  <si>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</si>
  <si>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</si>
  <si>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</si>
  <si>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</si>
  <si>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</si>
  <si>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</si>
  <si>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</si>
  <si>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</si>
  <si>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</si>
  <si>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</si>
  <si>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</si>
  <si>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</si>
  <si>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</si>
  <si>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</si>
  <si>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</si>
  <si>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</si>
  <si>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</si>
  <si>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</si>
  <si>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</si>
  <si>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</si>
  <si>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</si>
  <si>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</si>
  <si>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</si>
  <si>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</si>
  <si>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</si>
  <si>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</si>
  <si>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</si>
  <si>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</si>
  <si>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</si>
  <si>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</si>
  <si>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</si>
  <si>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</si>
  <si>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</si>
  <si>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</si>
  <si>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</si>
  <si>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</si>
  <si>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</si>
  <si>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</si>
  <si>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</si>
  <si>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</si>
  <si>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</si>
  <si>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</si>
  <si>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</si>
  <si>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</si>
  <si>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</si>
  <si>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</si>
  <si>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</si>
  <si>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</si>
  <si>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</si>
  <si>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</si>
  <si>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</si>
  <si>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</si>
  <si>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</si>
  <si>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</si>
  <si>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</si>
  <si>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</si>
  <si>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</si>
  <si>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</si>
  <si>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</si>
  <si>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</si>
  <si>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</si>
  <si>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</si>
  <si>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</si>
  <si>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</si>
  <si>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</si>
  <si>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</si>
  <si>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</si>
  <si>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</si>
  <si>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</si>
  <si>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</si>
  <si>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</si>
  <si>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</si>
  <si>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</si>
  <si>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</si>
  <si>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</si>
  <si>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</si>
  <si>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</si>
  <si>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</si>
  <si>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</si>
  <si>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</si>
  <si>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</si>
  <si>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</si>
  <si>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</si>
  <si>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</si>
  <si>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</si>
  <si>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</si>
  <si>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</si>
  <si>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</si>
  <si>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</si>
  <si>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</si>
  <si>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</si>
  <si>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</si>
  <si>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</si>
  <si>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</si>
  <si>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</si>
  <si>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</si>
  <si>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</si>
  <si>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</si>
  <si>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</si>
  <si>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</si>
  <si>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</si>
  <si>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</si>
  <si>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</si>
  <si>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</si>
  <si>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</si>
  <si>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</si>
  <si>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</si>
  <si>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</si>
  <si>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</si>
  <si>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</si>
  <si>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</si>
  <si>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</si>
  <si>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</si>
  <si>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</si>
  <si>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</si>
  <si>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</si>
  <si>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</si>
  <si>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</si>
  <si>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</si>
  <si>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</si>
  <si>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</si>
  <si>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</si>
  <si>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</si>
  <si>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</si>
  <si>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</si>
  <si>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</si>
  <si>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</si>
  <si>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</si>
  <si>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</si>
  <si>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</si>
  <si>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</si>
  <si>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</si>
  <si>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</si>
  <si>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</si>
  <si>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</si>
  <si>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</si>
  <si>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</si>
  <si>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</si>
  <si>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</si>
  <si>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</si>
  <si>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</si>
  <si>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</si>
  <si>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</si>
  <si>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</si>
  <si>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</si>
  <si>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</si>
  <si>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</si>
  <si>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</si>
  <si>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</si>
  <si>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</si>
  <si>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</si>
  <si>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</si>
  <si>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</si>
  <si>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</si>
  <si>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</si>
  <si>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</si>
  <si>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</si>
  <si>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</si>
  <si>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</si>
  <si>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</si>
  <si>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</si>
  <si>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</si>
  <si>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</si>
  <si>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</si>
  <si>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</si>
  <si>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</si>
  <si>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</si>
  <si>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</si>
  <si>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</si>
  <si>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</si>
  <si>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</si>
  <si>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</si>
  <si>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</si>
  <si>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</si>
  <si>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</si>
  <si>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</si>
  <si>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</si>
  <si>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</si>
  <si>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</si>
  <si>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</si>
  <si>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</si>
  <si>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</si>
  <si>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</si>
  <si>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</si>
  <si>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</si>
  <si>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</si>
  <si>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</si>
  <si>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</si>
  <si>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</si>
  <si>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</si>
  <si>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</si>
  <si>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</si>
  <si>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</si>
  <si>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</si>
  <si>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</si>
  <si>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</si>
  <si>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</si>
  <si>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</si>
  <si>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</si>
  <si>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</si>
  <si>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</si>
  <si>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</si>
  <si>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</si>
  <si>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</si>
  <si>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</si>
  <si>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</si>
  <si>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</si>
  <si>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</si>
  <si>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</si>
  <si>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</si>
  <si>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</si>
  <si>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</si>
  <si>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</si>
  <si>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</si>
  <si>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</si>
  <si>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</si>
  <si>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</si>
  <si>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</si>
  <si>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</si>
  <si>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</si>
  <si>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</si>
  <si>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</si>
  <si>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</si>
  <si>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</si>
  <si>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</si>
  <si>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</si>
  <si>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</si>
  <si>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</si>
  <si>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</si>
  <si>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</si>
  <si>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</si>
  <si>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</si>
  <si>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</si>
  <si>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</si>
  <si>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</si>
  <si>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</si>
  <si>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</si>
  <si>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</si>
  <si>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</si>
  <si>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</si>
  <si>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</si>
  <si>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</si>
  <si>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</si>
  <si>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</si>
  <si>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</si>
  <si>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</si>
  <si>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</si>
  <si>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</si>
  <si>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</si>
  <si>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</si>
  <si>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</si>
  <si>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</si>
  <si>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</si>
  <si>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</si>
  <si>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</si>
  <si>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</si>
  <si>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</si>
  <si>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</si>
  <si>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</si>
  <si>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</si>
  <si>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</si>
  <si>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</si>
  <si>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</si>
  <si>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</si>
  <si>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</si>
  <si>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</si>
  <si>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</si>
  <si>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</si>
  <si>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</si>
  <si>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</si>
  <si>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</si>
  <si>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</si>
  <si>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</si>
  <si>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</si>
  <si>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</si>
  <si>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</si>
  <si>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</si>
  <si>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</si>
  <si>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</si>
  <si>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</si>
  <si>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</si>
  <si>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</si>
  <si>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</si>
  <si>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</si>
  <si>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</si>
  <si>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</si>
  <si>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</si>
  <si>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</si>
  <si>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</si>
  <si>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</si>
  <si>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</si>
  <si>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</si>
  <si>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</si>
  <si>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</si>
  <si>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</si>
  <si>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</si>
  <si>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</si>
  <si>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</si>
  <si>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</si>
  <si>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</si>
  <si>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</si>
  <si>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</si>
  <si>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</si>
  <si>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</si>
  <si>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</si>
  <si>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</si>
  <si>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</si>
  <si>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</si>
  <si>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</si>
  <si>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</si>
  <si>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</si>
  <si>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</si>
  <si>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</si>
  <si>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</si>
  <si>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</si>
  <si>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</si>
  <si>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</si>
  <si>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</si>
  <si>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</si>
  <si>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</si>
  <si>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</si>
  <si>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</si>
  <si>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</si>
  <si>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</si>
  <si>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</si>
  <si>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</si>
  <si>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</si>
  <si>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</si>
  <si>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</si>
  <si>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</si>
  <si>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</si>
  <si>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</si>
  <si>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</si>
  <si>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</si>
  <si>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</si>
  <si>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</si>
  <si>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</si>
  <si>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</si>
  <si>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</si>
  <si>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</si>
  <si>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</si>
  <si>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</si>
  <si>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</si>
  <si>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</si>
  <si>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</si>
  <si>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</si>
  <si>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</si>
  <si>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</si>
  <si>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</si>
  <si>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</si>
  <si>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</si>
  <si>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</si>
  <si>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</si>
  <si>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</si>
  <si>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</si>
  <si>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</si>
  <si>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</si>
  <si>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</si>
  <si>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</si>
  <si>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</si>
  <si>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</si>
  <si>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</si>
  <si>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</si>
  <si>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</si>
  <si>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</si>
  <si>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</si>
  <si>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</si>
  <si>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</si>
  <si>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</si>
  <si>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</si>
  <si>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</si>
  <si>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</si>
  <si>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</si>
  <si>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</si>
  <si>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</si>
  <si>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</si>
  <si>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</si>
  <si>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</si>
  <si>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</si>
  <si>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</si>
  <si>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</si>
  <si>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</si>
  <si>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</si>
  <si>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</si>
  <si>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</si>
  <si>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</si>
  <si>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</si>
  <si>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</si>
  <si>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</si>
  <si>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</si>
  <si>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</si>
  <si>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</si>
  <si>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</si>
  <si>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</si>
  <si>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</si>
  <si>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</si>
  <si>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</si>
  <si>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</si>
  <si>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</si>
  <si>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</si>
  <si>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</si>
  <si>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</si>
  <si>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</si>
  <si>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</si>
  <si>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</si>
  <si>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</si>
  <si>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</si>
  <si>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</si>
  <si>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</si>
  <si>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</si>
  <si>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</si>
  <si>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</si>
  <si>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</si>
  <si>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</si>
  <si>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</si>
  <si>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</si>
  <si>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</si>
  <si>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</si>
  <si>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</si>
  <si>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</si>
  <si>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</si>
  <si>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</si>
  <si>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</si>
  <si>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</si>
  <si>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</si>
  <si>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</si>
  <si>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</si>
  <si>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</si>
  <si>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</si>
  <si>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</si>
  <si>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</si>
  <si>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</si>
  <si>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</si>
  <si>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</si>
  <si>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</si>
  <si>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</si>
  <si>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</si>
  <si>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</si>
  <si>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</si>
  <si>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</si>
  <si>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</si>
  <si>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</si>
  <si>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</si>
  <si>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</si>
  <si>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</si>
  <si>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</si>
  <si>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</si>
  <si>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</si>
  <si>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</si>
  <si>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</si>
  <si>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</si>
  <si>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</si>
  <si>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</si>
  <si>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</si>
  <si>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</si>
  <si>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</si>
  <si>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</si>
  <si>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</si>
  <si>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</si>
  <si>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</si>
  <si>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</si>
  <si>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</si>
  <si>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</si>
  <si>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</si>
  <si>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</si>
  <si>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</si>
  <si>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</si>
  <si>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</si>
  <si>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</si>
  <si>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</si>
  <si>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</si>
  <si>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</si>
  <si>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</si>
  <si>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</si>
  <si>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</si>
  <si>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</si>
  <si>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</si>
  <si>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</si>
  <si>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</si>
  <si>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</si>
  <si>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</si>
  <si>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</si>
  <si>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</si>
  <si>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</si>
  <si>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</si>
  <si>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</si>
  <si>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</si>
  <si>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</si>
  <si>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</si>
  <si>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</si>
  <si>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</si>
  <si>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</si>
  <si>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</si>
  <si>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</si>
  <si>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</si>
  <si>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</si>
  <si>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</si>
  <si>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</si>
  <si>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</si>
  <si>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</si>
  <si>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</si>
  <si>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</si>
  <si>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</si>
  <si>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</si>
  <si>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</si>
  <si>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</si>
  <si>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</si>
  <si>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</si>
  <si>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</si>
  <si>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</si>
  <si>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</si>
  <si>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</si>
  <si>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</si>
  <si>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</si>
  <si>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</si>
  <si>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</si>
  <si>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</si>
  <si>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</si>
  <si>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</si>
  <si>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</si>
  <si>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</si>
  <si>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</si>
  <si>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</si>
  <si>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</si>
  <si>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</si>
  <si>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</si>
  <si>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</si>
  <si>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</si>
  <si>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</si>
  <si>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</si>
  <si>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</si>
  <si>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</si>
  <si>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</si>
  <si>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</si>
  <si>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</si>
  <si>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</si>
  <si>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</si>
  <si>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</si>
  <si>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</si>
  <si>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</si>
  <si>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</si>
  <si>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</si>
  <si>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</si>
  <si>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</si>
  <si>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</si>
  <si>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</si>
  <si>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</si>
  <si>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</si>
  <si>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</si>
  <si>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</si>
  <si>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</si>
  <si>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</si>
  <si>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</si>
  <si>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</si>
  <si>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</si>
  <si>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</si>
  <si>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</si>
  <si>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</si>
  <si>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</si>
  <si>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</si>
  <si>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</si>
  <si>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</si>
  <si>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</si>
  <si>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</si>
  <si>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</si>
  <si>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</si>
  <si>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</si>
  <si>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</si>
  <si>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</si>
  <si>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</si>
  <si>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</si>
  <si>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</si>
  <si>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</si>
  <si>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</si>
  <si>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</si>
  <si>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</si>
  <si>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</si>
  <si>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</si>
  <si>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</si>
  <si>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</si>
  <si>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</si>
  <si>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</si>
  <si>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</si>
  <si>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</si>
  <si>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</si>
  <si>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</si>
  <si>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</si>
  <si>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</si>
  <si>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</si>
  <si>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</si>
  <si>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</si>
  <si>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</si>
  <si>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</si>
  <si>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</si>
  <si>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</si>
  <si>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</si>
  <si>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</si>
  <si>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</si>
  <si>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</si>
  <si>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</si>
  <si>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</si>
  <si>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</si>
  <si>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</si>
  <si>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</si>
  <si>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</si>
  <si>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</si>
  <si>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</si>
  <si>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</si>
  <si>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</si>
  <si>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</si>
  <si>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</si>
  <si>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</si>
  <si>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</si>
  <si>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</si>
  <si>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</si>
  <si>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</si>
  <si>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</si>
  <si>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</si>
  <si>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</si>
  <si>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</si>
  <si>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</si>
  <si>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</si>
  <si>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</si>
  <si>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</si>
  <si>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</si>
  <si>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</si>
  <si>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</si>
  <si>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</si>
  <si>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</si>
  <si>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</si>
  <si>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</si>
  <si>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</si>
  <si>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</si>
  <si>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</si>
  <si>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</si>
  <si>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</si>
  <si>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</si>
  <si>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</si>
  <si>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</si>
  <si>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</si>
  <si>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</si>
  <si>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</si>
  <si>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</si>
  <si>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</si>
  <si>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</si>
  <si>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</si>
  <si>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</si>
  <si>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</si>
  <si>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</si>
  <si>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</si>
  <si>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</si>
  <si>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</si>
  <si>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</si>
  <si>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</si>
  <si>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</si>
  <si>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</si>
  <si>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</si>
  <si>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</si>
  <si>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</si>
  <si>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</si>
  <si>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</si>
  <si>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</si>
  <si>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</si>
  <si>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</si>
  <si>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</si>
  <si>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</si>
  <si>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</si>
  <si>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</si>
  <si>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</si>
  <si>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</si>
  <si>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</si>
  <si>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</si>
  <si>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</si>
  <si>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</si>
  <si>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</si>
  <si>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</si>
  <si>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</si>
  <si>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</si>
  <si>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</si>
  <si>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</si>
  <si>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</si>
  <si>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</si>
  <si>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</si>
  <si>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</si>
  <si>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</si>
  <si>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</si>
  <si>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</si>
  <si>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</si>
  <si>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</si>
  <si>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</si>
  <si>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</si>
  <si>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</si>
  <si>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</si>
  <si>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</si>
  <si>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</si>
  <si>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</si>
  <si>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</si>
  <si>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</si>
  <si>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</si>
  <si>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</si>
  <si>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</si>
  <si>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</si>
  <si>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</si>
  <si>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</si>
  <si>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</si>
  <si>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</si>
  <si>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</si>
  <si>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</si>
  <si>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</si>
  <si>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</si>
  <si>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</si>
  <si>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</si>
  <si>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</si>
  <si>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</si>
  <si>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</si>
  <si>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</si>
  <si>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</si>
  <si>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</si>
  <si>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</si>
  <si>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</si>
  <si>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</si>
  <si>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</si>
  <si>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</si>
  <si>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</si>
  <si>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</si>
  <si>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</si>
  <si>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</si>
  <si>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</si>
  <si>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</si>
  <si>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</si>
  <si>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</si>
  <si>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</si>
  <si>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</si>
  <si>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</si>
  <si>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</si>
  <si>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</si>
  <si>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</si>
  <si>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</si>
  <si>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</si>
  <si>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</si>
  <si>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</si>
  <si>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</si>
  <si>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</si>
  <si>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</si>
  <si>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</si>
  <si>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</si>
  <si>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</si>
  <si>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</si>
  <si>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</si>
  <si>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</si>
  <si>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</si>
  <si>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</si>
  <si>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</si>
  <si>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</si>
  <si>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</si>
  <si>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</si>
  <si>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</si>
  <si>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</si>
  <si>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</si>
  <si>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</si>
  <si>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</si>
  <si>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</si>
  <si>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</si>
  <si>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</si>
  <si>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</si>
  <si>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</si>
  <si>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</si>
  <si>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</si>
  <si>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</si>
  <si>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</si>
  <si>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</si>
  <si>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</si>
  <si>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</si>
  <si>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</si>
  <si>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</si>
  <si>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</si>
  <si>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</si>
  <si>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</si>
  <si>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</si>
  <si>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</si>
  <si>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</si>
  <si>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</si>
  <si>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</si>
  <si>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</si>
  <si>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</si>
  <si>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</si>
  <si>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</si>
  <si>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</si>
  <si>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</si>
  <si>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</si>
  <si>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</si>
  <si>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</si>
  <si>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</si>
  <si>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</si>
  <si>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</si>
  <si>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</si>
  <si>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</si>
  <si>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</si>
  <si>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</si>
  <si>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</si>
  <si>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</si>
  <si>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</si>
  <si>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</si>
  <si>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</si>
  <si>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</si>
  <si>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</si>
  <si>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</si>
  <si>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</si>
  <si>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</si>
  <si>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</si>
  <si>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</si>
  <si>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</si>
  <si>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</si>
  <si>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</si>
  <si>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</si>
  <si>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</si>
  <si>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</si>
  <si>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</si>
  <si>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</si>
  <si>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</si>
  <si>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</si>
  <si>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</si>
  <si>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</si>
  <si>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</si>
  <si>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</si>
  <si>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</si>
  <si>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</si>
  <si>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</si>
  <si>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</si>
  <si>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</si>
  <si>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</si>
  <si>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</si>
  <si>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</si>
  <si>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</si>
  <si>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</si>
  <si>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</si>
  <si>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</si>
  <si>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</si>
  <si>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</si>
  <si>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</si>
  <si>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</si>
  <si>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</si>
  <si>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</si>
  <si>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</si>
  <si>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</si>
  <si>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</si>
  <si>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</si>
  <si>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</si>
  <si>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</si>
  <si>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</si>
  <si>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</si>
  <si>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</si>
  <si>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</si>
  <si>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</si>
  <si>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</si>
  <si>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</si>
  <si>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</si>
  <si>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</si>
  <si>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</si>
  <si>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</si>
  <si>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</si>
  <si>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</si>
  <si>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</si>
  <si>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</si>
  <si>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</si>
  <si>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</si>
  <si>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</si>
  <si>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</si>
  <si>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</si>
  <si>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</si>
  <si>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</si>
  <si>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</si>
  <si>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</si>
  <si>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</si>
  <si>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</si>
  <si>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</si>
  <si>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</si>
  <si>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</si>
  <si>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</si>
  <si>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</si>
  <si>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</si>
  <si>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</si>
  <si>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</si>
  <si>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</si>
  <si>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</si>
  <si>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</si>
  <si>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</si>
  <si>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</si>
  <si>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</si>
  <si>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</si>
  <si>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</si>
  <si>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</si>
  <si>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</si>
  <si>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</si>
  <si>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</si>
  <si>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</si>
  <si>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</si>
  <si>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</si>
  <si>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</si>
  <si>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</si>
  <si>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</si>
  <si>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</si>
  <si>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</si>
  <si>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</si>
  <si>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</si>
  <si>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</si>
  <si>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</si>
  <si>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</si>
  <si>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</si>
  <si>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</si>
  <si>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</si>
  <si>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</si>
  <si>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</si>
  <si>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</si>
  <si>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</si>
  <si>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</si>
  <si>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</si>
  <si>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</si>
  <si>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</si>
  <si>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</si>
  <si>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</si>
  <si>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</si>
  <si>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</si>
  <si>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</si>
  <si>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</si>
  <si>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</si>
  <si>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</si>
  <si>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</si>
  <si>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</si>
  <si>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</si>
  <si>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</si>
  <si>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</si>
  <si>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</si>
  <si>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</si>
  <si>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</si>
  <si>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</si>
  <si>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</si>
  <si>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</si>
  <si>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</si>
  <si>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</si>
  <si>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</si>
  <si>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</si>
  <si>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</si>
  <si>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</si>
  <si>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</si>
  <si>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</si>
  <si>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</si>
  <si>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</si>
  <si>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</si>
  <si>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</si>
  <si>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</si>
  <si>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</si>
  <si>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</si>
  <si>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</si>
  <si>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</si>
  <si>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</si>
  <si>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</si>
  <si>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</si>
  <si>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</si>
  <si>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</si>
  <si>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</si>
  <si>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</si>
  <si>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</si>
  <si>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</si>
  <si>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</si>
  <si>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</si>
  <si>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</si>
  <si>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</si>
  <si>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</si>
  <si>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</si>
  <si>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</si>
  <si>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</si>
  <si>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</si>
  <si>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</si>
  <si>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</si>
  <si>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</si>
  <si>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</si>
  <si>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</si>
  <si>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</si>
  <si>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</si>
  <si>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</si>
  <si>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</si>
  <si>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</si>
  <si>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</si>
  <si>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</si>
  <si>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</si>
  <si>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</si>
  <si>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</si>
  <si>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</si>
  <si>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</si>
  <si>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</si>
  <si>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</si>
  <si>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</si>
  <si>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</si>
  <si>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</si>
  <si>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</si>
  <si>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</si>
  <si>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</si>
  <si>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</si>
  <si>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</si>
  <si>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</si>
  <si>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</si>
  <si>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</si>
  <si>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</si>
  <si>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</si>
  <si>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</si>
  <si>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</si>
  <si>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</si>
  <si>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</si>
  <si>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</si>
  <si>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</si>
  <si>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</si>
  <si>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</si>
  <si>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</si>
  <si>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</si>
  <si>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</si>
  <si>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</si>
  <si>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</si>
  <si>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</si>
  <si>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</si>
  <si>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</si>
  <si>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</si>
  <si>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</si>
  <si>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</si>
  <si>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</si>
  <si>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</si>
  <si>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</si>
  <si>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</si>
  <si>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</si>
  <si>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</si>
  <si>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</si>
  <si>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</si>
  <si>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</si>
  <si>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</si>
  <si>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</si>
  <si>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</si>
  <si>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</si>
  <si>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</si>
  <si>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</si>
  <si>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</si>
  <si>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</si>
  <si>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</si>
  <si>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</si>
  <si>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</si>
  <si>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</si>
  <si>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</si>
  <si>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</si>
  <si>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</si>
  <si>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</si>
  <si>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</si>
  <si>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</si>
  <si>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</si>
  <si>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</si>
  <si>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</si>
  <si>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</si>
  <si>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</si>
  <si>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</si>
  <si>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</si>
  <si>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</si>
  <si>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</si>
  <si>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</si>
  <si>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</si>
  <si>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</si>
  <si>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</si>
  <si>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</si>
  <si>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</si>
  <si>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</si>
  <si>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</si>
  <si>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</si>
  <si>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</si>
  <si>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</si>
  <si>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</si>
  <si>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</si>
  <si>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</si>
  <si>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</si>
  <si>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</si>
  <si>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</si>
  <si>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</si>
  <si>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</si>
  <si>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</si>
  <si>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</si>
  <si>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</si>
  <si>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</si>
  <si>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</si>
  <si>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</si>
  <si>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</si>
  <si>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</si>
  <si>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</si>
  <si>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</si>
  <si>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</si>
  <si>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</si>
  <si>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</si>
  <si>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</si>
  <si>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</si>
  <si>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</si>
  <si>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</si>
  <si>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</si>
  <si>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</si>
  <si>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</si>
  <si>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</si>
  <si>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</si>
  <si>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</si>
  <si>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</si>
  <si>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</si>
  <si>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</si>
  <si>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</si>
  <si>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</si>
  <si>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</si>
  <si>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</si>
  <si>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</si>
  <si>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</si>
  <si>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</si>
  <si>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</si>
  <si>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</si>
  <si>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</si>
  <si>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</si>
  <si>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</si>
  <si>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</si>
  <si>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</si>
  <si>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</si>
  <si>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</si>
  <si>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</si>
  <si>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</si>
  <si>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</si>
  <si>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</si>
  <si>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</si>
  <si>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</si>
  <si>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</si>
  <si>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</si>
  <si>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</si>
  <si>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</si>
  <si>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</si>
  <si>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</si>
  <si>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</si>
  <si>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</si>
  <si>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</si>
  <si>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</si>
  <si>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</si>
  <si>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</si>
  <si>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</si>
  <si>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</si>
  <si>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</si>
  <si>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</si>
  <si>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</si>
  <si>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</si>
  <si>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</si>
  <si>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</si>
  <si>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</si>
  <si>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</si>
  <si>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</si>
  <si>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</si>
  <si>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</si>
  <si>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</si>
  <si>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</si>
  <si>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</si>
  <si>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</si>
  <si>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</si>
  <si>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</si>
  <si>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</si>
  <si>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</si>
  <si>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</si>
  <si>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</si>
  <si>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</si>
  <si>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</si>
  <si>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</si>
  <si>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</si>
  <si>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</si>
  <si>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</si>
  <si>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</si>
  <si>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</si>
  <si>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</si>
  <si>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</si>
  <si>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</si>
  <si>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</si>
  <si>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</si>
  <si>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</si>
  <si>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</si>
  <si>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</si>
  <si>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</si>
  <si>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</si>
  <si>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</si>
  <si>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</si>
  <si>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</si>
  <si>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</si>
  <si>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</si>
  <si>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</si>
  <si>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</si>
  <si>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</si>
  <si>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</si>
  <si>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</si>
  <si>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</si>
  <si>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</si>
  <si>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</si>
  <si>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</si>
  <si>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</si>
  <si>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</si>
  <si>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</si>
  <si>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</si>
  <si>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</si>
  <si>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</si>
  <si>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</si>
  <si>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</si>
  <si>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</si>
  <si>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</si>
  <si>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</si>
  <si>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</si>
  <si>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</si>
  <si>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</si>
  <si>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</si>
  <si>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</si>
  <si>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</si>
  <si>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</si>
  <si>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</si>
  <si>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</si>
  <si>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</si>
  <si>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</si>
  <si>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</si>
  <si>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</si>
  <si>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</si>
  <si>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</si>
  <si>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</si>
  <si>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</si>
  <si>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</si>
  <si>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</si>
  <si>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</si>
  <si>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</si>
  <si>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</si>
  <si>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</si>
  <si>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</si>
  <si>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</si>
  <si>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</si>
  <si>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</si>
  <si>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</si>
  <si>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</si>
  <si>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</si>
  <si>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</si>
  <si>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</si>
  <si>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</si>
  <si>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</si>
  <si>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</si>
  <si>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</si>
  <si>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</si>
  <si>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</si>
  <si>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</si>
  <si>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</si>
  <si>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</si>
  <si>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</si>
  <si>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</si>
  <si>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</si>
  <si>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</si>
  <si>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</si>
  <si>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</si>
  <si>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</si>
  <si>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</si>
  <si>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</si>
  <si>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</si>
  <si>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</si>
  <si>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</si>
  <si>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</si>
  <si>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</si>
  <si>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</si>
  <si>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</si>
  <si>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</si>
  <si>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</si>
  <si>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</si>
  <si>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</si>
  <si>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</si>
  <si>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</si>
  <si>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</si>
  <si>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</si>
  <si>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</si>
  <si>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</si>
  <si>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</si>
  <si>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</si>
  <si>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</si>
  <si>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</si>
  <si>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</si>
  <si>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</si>
  <si>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</si>
  <si>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</si>
  <si>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</si>
  <si>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</si>
  <si>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</si>
  <si>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</si>
  <si>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</si>
  <si>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</si>
  <si>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</si>
  <si>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</si>
  <si>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</si>
  <si>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</si>
  <si>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</si>
  <si>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</si>
  <si>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</si>
  <si>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</si>
  <si>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</si>
  <si>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</si>
  <si>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</si>
  <si>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</si>
  <si>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</si>
  <si>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</si>
  <si>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</si>
  <si>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</si>
  <si>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</si>
  <si>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</si>
  <si>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</si>
  <si>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</si>
  <si>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</si>
  <si>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</si>
  <si>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</si>
  <si>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</si>
  <si>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</si>
  <si>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</si>
  <si>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</si>
  <si>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</si>
  <si>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</si>
  <si>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</si>
  <si>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</si>
  <si>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</si>
  <si>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</si>
  <si>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</si>
  <si>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</si>
  <si>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</si>
  <si>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</si>
  <si>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</si>
  <si>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</si>
  <si>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</si>
  <si>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</si>
  <si>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</si>
  <si>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</si>
  <si>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</si>
  <si>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</si>
  <si>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</si>
  <si>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</si>
  <si>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</si>
  <si>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</si>
  <si>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</si>
  <si>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</si>
  <si>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</si>
  <si>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</si>
  <si>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</si>
  <si>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</si>
  <si>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</si>
  <si>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</si>
  <si>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</si>
  <si>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</si>
  <si>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</si>
  <si>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</si>
  <si>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</si>
  <si>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</si>
  <si>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</si>
  <si>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</si>
  <si>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</si>
  <si>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</si>
  <si>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</si>
  <si>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</si>
  <si>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</si>
  <si>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</si>
  <si>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</si>
  <si>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</si>
  <si>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</si>
  <si>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</si>
  <si>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</si>
  <si>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</si>
  <si>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</si>
  <si>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</si>
  <si>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</si>
  <si>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</si>
  <si>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</si>
  <si>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</si>
  <si>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</si>
  <si>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</si>
  <si>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</si>
  <si>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</si>
  <si>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</si>
  <si>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</si>
  <si>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</si>
  <si>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</si>
  <si>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</si>
  <si>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</si>
  <si>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</si>
  <si>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</si>
  <si>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</si>
  <si>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</si>
  <si>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</si>
  <si>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</si>
  <si>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</si>
  <si>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</si>
  <si>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</si>
  <si>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</si>
  <si>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</si>
  <si>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</si>
  <si>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</si>
  <si>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</si>
  <si>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</si>
  <si>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</si>
  <si>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</si>
  <si>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</si>
  <si>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</si>
  <si>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</si>
  <si>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</si>
  <si>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</si>
  <si>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</si>
  <si>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</si>
  <si>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</si>
  <si>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</si>
  <si>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</si>
  <si>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</si>
  <si>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</si>
  <si>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</si>
  <si>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</si>
  <si>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</si>
  <si>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</si>
  <si>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</si>
  <si>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</si>
  <si>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</si>
  <si>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</si>
  <si>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</si>
  <si>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</si>
  <si>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</si>
  <si>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</si>
  <si>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</si>
  <si>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</si>
  <si>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</si>
  <si>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</si>
  <si>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</si>
  <si>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</si>
  <si>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</si>
  <si>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</si>
  <si>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</si>
  <si>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</si>
  <si>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</si>
  <si>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</si>
  <si>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</si>
  <si>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</si>
  <si>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</si>
  <si>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</si>
  <si>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</si>
  <si>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</si>
  <si>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</si>
  <si>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</si>
  <si>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</si>
  <si>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</si>
  <si>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</si>
  <si>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</si>
  <si>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</si>
  <si>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</si>
  <si>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</si>
  <si>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</si>
  <si>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</si>
  <si>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</si>
  <si>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</si>
  <si>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</si>
  <si>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</si>
  <si>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</si>
  <si>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</si>
  <si>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</si>
  <si>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</si>
  <si>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</si>
  <si>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</si>
  <si>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</si>
  <si>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</si>
  <si>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</si>
  <si>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</si>
  <si>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</si>
  <si>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</si>
  <si>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</si>
  <si>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</si>
  <si>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</si>
  <si>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</si>
  <si>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</si>
  <si>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</si>
  <si>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</si>
  <si>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</si>
  <si>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</si>
  <si>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</si>
  <si>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</si>
  <si>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</si>
  <si>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</si>
  <si>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</si>
  <si>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</si>
  <si>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</si>
  <si>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</si>
  <si>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</si>
  <si>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</si>
  <si>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</si>
  <si>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</si>
  <si>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</si>
  <si>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</si>
  <si>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</si>
  <si>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</si>
  <si>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</si>
  <si>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</si>
  <si>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</si>
  <si>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</si>
  <si>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</si>
  <si>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</si>
  <si>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</si>
  <si>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</si>
  <si>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</si>
  <si>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</si>
  <si>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</si>
  <si>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</si>
  <si>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</si>
  <si>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</si>
  <si>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</si>
  <si>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</si>
  <si>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</si>
  <si>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</si>
  <si>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</si>
  <si>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</si>
  <si>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</si>
  <si>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</si>
  <si>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</si>
  <si>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</si>
  <si>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</si>
  <si>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</si>
  <si>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</si>
  <si>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</si>
  <si>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</si>
  <si>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</si>
  <si>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</si>
  <si>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</si>
  <si>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</si>
  <si>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</si>
  <si>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</si>
  <si>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</si>
  <si>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</si>
  <si>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</si>
  <si>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</si>
  <si>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</si>
  <si>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</si>
  <si>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</si>
  <si>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</si>
  <si>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</si>
  <si>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</si>
  <si>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</si>
  <si>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</si>
  <si>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</si>
  <si>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</si>
  <si>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</si>
  <si>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</si>
  <si>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</si>
  <si>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</si>
  <si>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</si>
  <si>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</si>
  <si>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</si>
  <si>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</si>
  <si>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</si>
  <si>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</si>
  <si>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</si>
  <si>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</si>
  <si>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</si>
  <si>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</si>
  <si>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</si>
  <si>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</si>
  <si>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</si>
  <si>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</si>
  <si>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</si>
  <si>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</si>
  <si>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</si>
  <si>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</si>
  <si>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</si>
  <si>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</si>
  <si>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</si>
  <si>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</si>
  <si>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</si>
  <si>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</si>
  <si>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</si>
  <si>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</si>
  <si>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</si>
  <si>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</si>
  <si>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</si>
  <si>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</si>
  <si>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</si>
  <si>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</si>
  <si>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</si>
  <si>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</si>
  <si>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</si>
  <si>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</si>
  <si>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</si>
  <si>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</si>
  <si>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</si>
  <si>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</si>
  <si>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</si>
  <si>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</si>
  <si>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</si>
  <si>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</si>
  <si>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</si>
  <si>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</si>
  <si>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</si>
  <si>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</si>
  <si>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</si>
  <si>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</si>
  <si>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</si>
  <si>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</si>
  <si>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</si>
  <si>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</si>
  <si>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</si>
  <si>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</si>
  <si>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</si>
  <si>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</si>
  <si>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</si>
  <si>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</si>
  <si>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</si>
  <si>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</si>
  <si>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</si>
  <si>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</si>
  <si>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</si>
  <si>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</si>
  <si>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</si>
  <si>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</si>
  <si>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</si>
  <si>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</si>
  <si>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</si>
  <si>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</si>
  <si>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</si>
  <si>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</si>
  <si>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</si>
  <si>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</si>
  <si>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</si>
  <si>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</si>
  <si>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</si>
  <si>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</si>
  <si>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</si>
  <si>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</si>
  <si>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</si>
  <si>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</si>
  <si>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</si>
  <si>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</si>
  <si>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</si>
  <si>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</si>
  <si>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</si>
  <si>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</si>
  <si>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</si>
  <si>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</si>
  <si>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</si>
  <si>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</si>
  <si>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</si>
  <si>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</si>
  <si>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</si>
  <si>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</si>
  <si>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</si>
  <si>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</si>
  <si>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</si>
  <si>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</si>
  <si>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</si>
  <si>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</si>
  <si>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</si>
  <si>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</si>
  <si>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</si>
  <si>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</si>
  <si>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</si>
  <si>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</si>
  <si>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</si>
  <si>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</si>
  <si>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</si>
  <si>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</si>
  <si>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</si>
  <si>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</si>
  <si>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</si>
  <si>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</si>
  <si>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</si>
  <si>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</si>
  <si>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</si>
  <si>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</si>
  <si>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</si>
  <si>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</si>
  <si>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</si>
  <si>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</si>
  <si>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</si>
  <si>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</si>
  <si>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</si>
  <si>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</si>
  <si>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</si>
  <si>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</si>
  <si>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</si>
  <si>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</si>
  <si>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</si>
  <si>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</si>
  <si>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</si>
  <si>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</si>
  <si>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</si>
  <si>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</si>
  <si>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</si>
  <si>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</si>
  <si>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</si>
  <si>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</si>
  <si>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</si>
  <si>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</si>
  <si>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</si>
  <si>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</si>
  <si>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</si>
  <si>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</si>
  <si>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</si>
  <si>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</si>
  <si>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</si>
  <si>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</si>
  <si>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</si>
  <si>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</si>
  <si>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</si>
  <si>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</si>
  <si>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</si>
  <si>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</si>
  <si>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</si>
  <si>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</si>
  <si>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</si>
  <si>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</si>
  <si>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</si>
  <si>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</si>
  <si>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</si>
  <si>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</si>
  <si>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</si>
  <si>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</si>
  <si>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</si>
  <si>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</si>
  <si>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</si>
  <si>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</si>
  <si>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</si>
  <si>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</si>
  <si>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</si>
  <si>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</si>
  <si>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</si>
  <si>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</si>
  <si>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</si>
  <si>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</si>
  <si>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</si>
  <si>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</si>
  <si>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</si>
  <si>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</si>
  <si>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</si>
  <si>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</si>
  <si>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</si>
  <si>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</si>
  <si>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</si>
  <si>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</si>
  <si>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</si>
  <si>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</si>
  <si>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</si>
  <si>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</si>
  <si>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</si>
  <si>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</si>
  <si>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</si>
  <si>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</si>
  <si>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</si>
  <si>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</si>
  <si>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</si>
  <si>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</si>
  <si>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</si>
  <si>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</si>
  <si>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</si>
  <si>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</si>
  <si>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</si>
  <si>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</si>
  <si>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</si>
  <si>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</si>
  <si>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</si>
  <si>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</si>
  <si>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</si>
  <si>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</si>
  <si>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</si>
  <si>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</si>
  <si>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</si>
  <si>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</si>
  <si>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</si>
  <si>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</si>
  <si>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</si>
  <si>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</si>
  <si>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</si>
  <si>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</si>
  <si>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</si>
  <si>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</si>
  <si>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</si>
  <si>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</si>
  <si>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</si>
  <si>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</si>
  <si>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</si>
  <si>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</si>
  <si>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</si>
  <si>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</si>
  <si>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</si>
  <si>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</si>
  <si>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</si>
  <si>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</si>
  <si>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</si>
  <si>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</si>
  <si>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</si>
  <si>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</si>
  <si>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</si>
  <si>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</si>
  <si>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</si>
  <si>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</si>
  <si>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</si>
  <si>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</si>
  <si>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</si>
  <si>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</si>
  <si>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</si>
  <si>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</si>
  <si>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</si>
  <si>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</si>
  <si>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</si>
  <si>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</si>
  <si>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</si>
  <si>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</si>
  <si>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</si>
  <si>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</si>
  <si>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</si>
  <si>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</si>
  <si>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</si>
  <si>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</si>
  <si>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</si>
  <si>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</si>
  <si>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</si>
  <si>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</si>
  <si>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</si>
  <si>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</si>
  <si>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</si>
  <si>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</si>
  <si>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</si>
  <si>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</si>
  <si>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</si>
  <si>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</si>
  <si>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</si>
  <si>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</si>
  <si>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</si>
  <si>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</si>
  <si>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</si>
  <si>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</si>
  <si>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</si>
  <si>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</si>
  <si>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</si>
  <si>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</si>
  <si>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</si>
  <si>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</si>
  <si>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</si>
  <si>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</si>
  <si>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</si>
  <si>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</si>
  <si>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</si>
  <si>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</si>
  <si>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</si>
  <si>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</si>
  <si>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</si>
  <si>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</si>
  <si>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</si>
  <si>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</si>
  <si>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</si>
  <si>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</si>
  <si>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</si>
  <si>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</si>
  <si>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</si>
  <si>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</si>
  <si>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</si>
  <si>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</si>
  <si>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</si>
  <si>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</si>
  <si>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</si>
  <si>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</si>
  <si>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</si>
  <si>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</si>
  <si>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</si>
  <si>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</si>
  <si>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</si>
  <si>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</si>
  <si>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</si>
  <si>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</si>
  <si>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</si>
  <si>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</si>
  <si>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</si>
  <si>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</si>
  <si>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</si>
  <si>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</si>
  <si>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</si>
  <si>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</si>
  <si>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</si>
  <si>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</si>
  <si>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</si>
  <si>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</si>
  <si>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</si>
  <si>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</si>
  <si>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</si>
  <si>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</si>
  <si>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</si>
  <si>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</si>
  <si>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</si>
  <si>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</si>
  <si>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</si>
  <si>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</si>
  <si>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</si>
  <si>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</si>
  <si>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</si>
  <si>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</si>
  <si>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</si>
  <si>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</si>
  <si>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</si>
  <si>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</si>
  <si>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</si>
  <si>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</si>
  <si>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</si>
  <si>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</si>
  <si>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</si>
  <si>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</si>
  <si>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</si>
  <si>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</si>
  <si>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</si>
  <si>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</si>
  <si>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</si>
  <si>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</si>
  <si>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</si>
  <si>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</si>
  <si>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</si>
  <si>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</si>
  <si>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</si>
  <si>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</si>
  <si>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</si>
  <si>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</si>
  <si>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</si>
  <si>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</si>
  <si>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</si>
  <si>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</si>
  <si>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</si>
  <si>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</si>
  <si>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</si>
  <si>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</si>
  <si>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</si>
  <si>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</si>
  <si>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</si>
  <si>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</si>
  <si>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</si>
  <si>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</si>
  <si>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</si>
  <si>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</si>
  <si>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</si>
  <si>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</si>
  <si>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</si>
  <si>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</si>
  <si>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</si>
  <si>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</si>
  <si>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</si>
  <si>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</si>
  <si>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</si>
  <si>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</si>
  <si>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</si>
  <si>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</si>
  <si>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</si>
  <si>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</si>
  <si>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</si>
  <si>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</si>
  <si>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</si>
  <si>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</si>
  <si>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</si>
  <si>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</si>
  <si>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</si>
  <si>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</si>
  <si>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</si>
  <si>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</si>
  <si>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</si>
  <si>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</si>
  <si>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</si>
  <si>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</si>
  <si>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</si>
  <si>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</si>
  <si>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</si>
  <si>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</si>
  <si>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</si>
  <si>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</si>
  <si>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</si>
  <si>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</si>
  <si>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</si>
  <si>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</si>
  <si>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</si>
  <si>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</si>
  <si>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</si>
  <si>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</si>
  <si>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</si>
  <si>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</si>
  <si>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</si>
  <si>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</si>
  <si>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</si>
  <si>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</si>
  <si>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</si>
  <si>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</si>
  <si>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</si>
  <si>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</si>
  <si>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</si>
  <si>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</si>
  <si>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</si>
  <si>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</si>
  <si>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</si>
  <si>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</si>
  <si>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</si>
  <si>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</si>
  <si>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</si>
  <si>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</si>
  <si>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</si>
  <si>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</si>
  <si>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</si>
  <si>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</si>
  <si>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</si>
  <si>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</si>
  <si>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</si>
  <si>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</si>
  <si>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</si>
  <si>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</si>
  <si>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</si>
  <si>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</si>
  <si>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</si>
  <si>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</si>
  <si>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</si>
  <si>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</si>
  <si>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</si>
  <si>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</si>
  <si>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</si>
  <si>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</si>
  <si>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</si>
  <si>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</si>
  <si>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</si>
  <si>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</si>
  <si>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</si>
  <si>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</si>
  <si>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</si>
  <si>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</si>
  <si>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</si>
  <si>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</si>
  <si>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</si>
  <si>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</si>
  <si>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</si>
  <si>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</si>
  <si>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</si>
  <si>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</si>
  <si>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</si>
  <si>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</si>
  <si>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</si>
  <si>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</si>
  <si>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</si>
  <si>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</si>
  <si>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</si>
  <si>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</si>
  <si>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</si>
  <si>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</si>
  <si>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</si>
  <si>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</si>
  <si>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</si>
  <si>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</si>
  <si>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</si>
  <si>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</si>
  <si>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</si>
  <si>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</si>
  <si>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</si>
  <si>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</si>
  <si>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</si>
  <si>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</si>
  <si>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</si>
  <si>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</si>
  <si>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</si>
  <si>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</si>
  <si>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</si>
  <si>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</si>
  <si>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</si>
  <si>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</si>
  <si>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</si>
  <si>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</si>
  <si>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</si>
  <si>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</si>
  <si>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</si>
  <si>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</si>
  <si>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</si>
  <si>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</si>
  <si>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</si>
  <si>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</si>
  <si>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</si>
  <si>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</si>
  <si>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</si>
  <si>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</si>
  <si>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</si>
  <si>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</si>
  <si>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</si>
  <si>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</si>
  <si>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</si>
  <si>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</si>
  <si>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</si>
  <si>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</si>
  <si>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</si>
  <si>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</si>
  <si>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</si>
  <si>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</si>
  <si>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</si>
  <si>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</si>
  <si>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</si>
  <si>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</si>
  <si>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</si>
  <si>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</si>
  <si>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</si>
  <si>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</si>
  <si>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</si>
  <si>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</si>
  <si>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</si>
  <si>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</si>
  <si>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</si>
  <si>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</si>
  <si>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</si>
  <si>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</si>
  <si>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</si>
  <si>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</si>
  <si>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</si>
  <si>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</si>
  <si>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</si>
  <si>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</si>
  <si>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</si>
  <si>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</si>
  <si>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</si>
  <si>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</si>
  <si>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</si>
  <si>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</si>
  <si>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</si>
  <si>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</si>
  <si>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</si>
  <si>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</si>
  <si>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</si>
  <si>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</si>
  <si>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</si>
  <si>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</si>
  <si>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</si>
  <si>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</si>
  <si>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</si>
  <si>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</si>
  <si>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</si>
  <si>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</si>
  <si>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</si>
  <si>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</si>
  <si>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</si>
  <si>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</si>
  <si>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</si>
  <si>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</si>
  <si>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</si>
  <si>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</si>
  <si>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</si>
  <si>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</si>
  <si>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</si>
  <si>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</si>
  <si>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</si>
  <si>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</si>
  <si>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</si>
  <si>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</si>
  <si>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</si>
  <si>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</si>
  <si>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</si>
  <si>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</si>
  <si>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</si>
  <si>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</si>
  <si>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</si>
  <si>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</si>
  <si>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</si>
  <si>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</si>
  <si>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</si>
  <si>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</si>
  <si>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</si>
  <si>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</si>
  <si>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</si>
  <si>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</si>
  <si>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</si>
  <si>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</si>
  <si>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</si>
  <si>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</si>
  <si>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</si>
  <si>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</si>
  <si>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</si>
  <si>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</si>
  <si>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</si>
  <si>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</si>
  <si>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</si>
  <si>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</si>
  <si>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</si>
  <si>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</si>
  <si>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</si>
  <si>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</si>
  <si>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</si>
  <si>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</si>
  <si>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</si>
  <si>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</si>
  <si>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</si>
  <si>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</si>
  <si>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</si>
  <si>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</si>
  <si>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</si>
  <si>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</si>
  <si>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</si>
  <si>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</si>
  <si>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</si>
  <si>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</si>
  <si>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</si>
  <si>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</si>
  <si>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</si>
  <si>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</si>
  <si>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</si>
  <si>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</si>
  <si>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</si>
  <si>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</si>
  <si>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</si>
  <si>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</si>
  <si>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</si>
  <si>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</si>
  <si>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</si>
  <si>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</si>
  <si>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</si>
  <si>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</si>
  <si>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</si>
  <si>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</si>
  <si>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</si>
  <si>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</si>
  <si>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</si>
  <si>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</si>
  <si>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</si>
  <si>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</si>
  <si>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</si>
  <si>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</si>
  <si>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</si>
  <si>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</si>
  <si>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</si>
  <si>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</si>
  <si>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</si>
  <si>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</si>
  <si>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</si>
  <si>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</si>
  <si>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</si>
  <si>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</si>
  <si>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</si>
  <si>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</si>
  <si>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</si>
  <si>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</si>
  <si>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</si>
  <si>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</si>
  <si>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</si>
  <si>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</si>
  <si>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</si>
  <si>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</si>
  <si>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</si>
  <si>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</si>
  <si>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</si>
  <si>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</si>
  <si>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</si>
  <si>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</si>
  <si>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</si>
  <si>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</si>
  <si>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</si>
  <si>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</si>
  <si>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</si>
  <si>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</si>
  <si>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</si>
  <si>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</si>
  <si>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</si>
  <si>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</si>
  <si>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</si>
  <si>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</si>
  <si>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</si>
  <si>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</si>
  <si>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</si>
  <si>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</si>
  <si>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</si>
  <si>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</si>
  <si>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</si>
  <si>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</si>
  <si>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</si>
  <si>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</si>
  <si>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</si>
  <si>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</si>
  <si>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</si>
  <si>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</si>
  <si>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</si>
  <si>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</si>
  <si>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</si>
  <si>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</si>
  <si>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</si>
  <si>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</si>
  <si>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</si>
  <si>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</si>
  <si>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</si>
  <si>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</si>
  <si>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</si>
  <si>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</si>
  <si>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</si>
  <si>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</si>
  <si>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</si>
  <si>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</si>
  <si>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</si>
  <si>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</si>
  <si>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</si>
  <si>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</si>
  <si>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</si>
  <si>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</si>
  <si>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</si>
  <si>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</si>
  <si>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</si>
  <si>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</si>
  <si>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</si>
  <si>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</si>
  <si>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</si>
  <si>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</si>
  <si>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</si>
  <si>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</si>
  <si>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</si>
  <si>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</si>
  <si>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</si>
  <si>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</si>
  <si>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</si>
  <si>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</si>
  <si>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</si>
  <si>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</si>
  <si>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</si>
  <si>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</si>
  <si>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</si>
  <si>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</si>
  <si>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</si>
  <si>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</si>
  <si>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</si>
  <si>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</si>
  <si>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</si>
  <si>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</si>
  <si>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</si>
  <si>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</si>
  <si>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</si>
  <si>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</si>
  <si>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</si>
  <si>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</si>
  <si>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</si>
  <si>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</si>
  <si>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</si>
  <si>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</si>
  <si>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</si>
  <si>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</si>
  <si>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</si>
  <si>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</si>
  <si>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</si>
  <si>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</si>
  <si>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</si>
  <si>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</si>
  <si>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</si>
  <si>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</si>
  <si>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</si>
  <si>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</si>
  <si>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</si>
  <si>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</si>
  <si>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</si>
  <si>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</si>
  <si>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</si>
  <si>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</si>
  <si>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</si>
  <si>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</si>
  <si>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</si>
  <si>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</si>
  <si>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</si>
  <si>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</si>
  <si>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</si>
  <si>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</si>
  <si>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</si>
  <si>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</si>
  <si>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</si>
  <si>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</si>
  <si>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</si>
  <si>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</si>
  <si>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</si>
  <si>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</si>
  <si>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</si>
  <si>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</si>
  <si>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</si>
  <si>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</si>
  <si>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</si>
  <si>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</si>
  <si>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</si>
  <si>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</si>
  <si>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</si>
  <si>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</si>
  <si>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</si>
  <si>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</si>
  <si>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</si>
  <si>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</si>
  <si>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</si>
  <si>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</si>
  <si>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</si>
  <si>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</si>
  <si>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</si>
  <si>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</si>
  <si>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</si>
  <si>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</si>
  <si>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</si>
  <si>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</si>
  <si>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</si>
  <si>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</si>
  <si>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</si>
  <si>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</si>
  <si>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</si>
  <si>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</si>
  <si>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</si>
  <si>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</si>
  <si>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</si>
  <si>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</si>
  <si>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</si>
  <si>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</si>
  <si>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</si>
  <si>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</si>
  <si>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</si>
  <si>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</si>
  <si>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</si>
  <si>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</si>
  <si>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</si>
  <si>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</si>
  <si>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</si>
  <si>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</si>
  <si>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</si>
  <si>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</si>
  <si>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</si>
  <si>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</si>
  <si>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</si>
  <si>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</si>
  <si>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</si>
  <si>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</si>
  <si>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</si>
  <si>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</si>
  <si>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</si>
  <si>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</si>
  <si>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</si>
  <si>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</si>
  <si>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</si>
  <si>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</si>
  <si>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</si>
  <si>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</si>
  <si>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</si>
  <si>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</si>
  <si>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</si>
  <si>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</si>
  <si>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</si>
  <si>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</si>
  <si>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</si>
  <si>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</si>
  <si>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</si>
  <si>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</si>
  <si>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</si>
  <si>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</si>
  <si>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</si>
  <si>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</si>
  <si>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</si>
  <si>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</si>
  <si>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</si>
  <si>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</si>
  <si>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</si>
  <si>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</si>
  <si>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</si>
  <si>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</si>
  <si>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</si>
  <si>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</si>
  <si>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</si>
  <si>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</si>
  <si>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</si>
  <si>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</si>
  <si>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</si>
  <si>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</si>
  <si>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</si>
  <si>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</si>
  <si>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</si>
  <si>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</si>
  <si>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</si>
  <si>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</si>
  <si>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</si>
  <si>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</si>
  <si>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</si>
  <si>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</si>
  <si>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</si>
  <si>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</si>
  <si>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</si>
  <si>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</si>
  <si>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</si>
  <si>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</si>
  <si>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</si>
  <si>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</si>
  <si>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</si>
  <si>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</si>
  <si>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</si>
  <si>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</si>
  <si>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</si>
  <si>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</si>
  <si>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</si>
  <si>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</si>
  <si>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</si>
  <si>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</si>
  <si>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</si>
  <si>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</si>
  <si>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</si>
  <si>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</si>
  <si>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</si>
  <si>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</si>
  <si>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</si>
  <si>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</si>
  <si>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</si>
  <si>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</si>
  <si>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</si>
  <si>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</si>
  <si>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</si>
  <si>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</si>
  <si>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</si>
  <si>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</si>
  <si>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</si>
  <si>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</si>
  <si>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</si>
  <si>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</si>
  <si>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</si>
  <si>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</si>
  <si>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</si>
  <si>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</si>
  <si>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</si>
  <si>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</si>
  <si>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</si>
  <si>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</si>
  <si>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</si>
  <si>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</si>
  <si>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</si>
  <si>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</si>
  <si>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</si>
  <si>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</si>
  <si>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</si>
  <si>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</si>
  <si>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</si>
  <si>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</si>
  <si>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</si>
  <si>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</si>
  <si>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</si>
  <si>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</si>
  <si>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</si>
  <si>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</si>
  <si>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</si>
  <si>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</si>
  <si>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</si>
  <si>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</si>
  <si>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</si>
  <si>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</si>
  <si>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</si>
  <si>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</si>
  <si>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</si>
  <si>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</si>
  <si>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</si>
  <si>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</si>
  <si>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</si>
  <si>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</si>
  <si>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</si>
  <si>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</si>
  <si>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</si>
  <si>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</si>
  <si>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</si>
  <si>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</si>
  <si>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</si>
  <si>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</si>
  <si>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</si>
  <si>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</si>
  <si>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</si>
  <si>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</si>
  <si>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</si>
  <si>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</si>
  <si>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</si>
  <si>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</si>
  <si>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</si>
  <si>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</si>
  <si>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</si>
  <si>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</si>
  <si>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</si>
  <si>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</si>
  <si>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</si>
  <si>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</si>
  <si>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</si>
  <si>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</si>
  <si>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</si>
  <si>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</si>
  <si>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</si>
  <si>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</si>
  <si>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</si>
  <si>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</si>
  <si>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</si>
  <si>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</si>
  <si>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</si>
  <si>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</si>
  <si>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</si>
  <si>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</si>
  <si>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</si>
  <si>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</si>
  <si>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</si>
  <si>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</si>
  <si>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</si>
  <si>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</si>
  <si>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</si>
  <si>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</si>
  <si>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</si>
  <si>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</si>
  <si>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</si>
  <si>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</si>
  <si>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</si>
  <si>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</si>
  <si>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</si>
  <si>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</si>
  <si>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</si>
  <si>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</si>
  <si>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</si>
  <si>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</si>
  <si>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</si>
  <si>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</si>
  <si>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</si>
  <si>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</si>
  <si>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</si>
  <si>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</si>
  <si>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</si>
  <si>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</si>
  <si>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</si>
  <si>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</si>
  <si>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</si>
  <si>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</si>
  <si>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</si>
  <si>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</si>
  <si>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</si>
  <si>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</si>
  <si>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</si>
  <si>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</si>
  <si>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</si>
  <si>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</si>
  <si>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</si>
  <si>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</si>
  <si>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</si>
  <si>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</si>
  <si>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</si>
  <si>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</si>
  <si>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</si>
  <si>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</si>
  <si>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</si>
  <si>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</si>
  <si>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</si>
  <si>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</si>
  <si>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</si>
  <si>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</si>
  <si>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</si>
  <si>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</si>
  <si>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</si>
  <si>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</si>
  <si>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</si>
  <si>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</si>
  <si>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</si>
  <si>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</si>
  <si>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</si>
  <si>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</si>
  <si>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</si>
  <si>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</si>
  <si>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</si>
  <si>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</si>
  <si>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</si>
  <si>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</si>
  <si>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</si>
  <si>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</si>
  <si>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</si>
  <si>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</si>
  <si>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</si>
  <si>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</si>
  <si>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</si>
  <si>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</si>
  <si>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</si>
  <si>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</si>
  <si>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</si>
  <si>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</si>
  <si>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</si>
  <si>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</si>
  <si>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</si>
  <si>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</si>
  <si>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</si>
  <si>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</si>
  <si>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</si>
  <si>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</si>
  <si>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</si>
  <si>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</si>
  <si>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</si>
  <si>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</si>
  <si>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</si>
  <si>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</si>
  <si>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</si>
  <si>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</si>
  <si>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</si>
  <si>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</si>
  <si>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</si>
  <si>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</si>
  <si>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</si>
  <si>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</si>
  <si>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</si>
  <si>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</si>
  <si>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</si>
  <si>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</si>
  <si>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</si>
  <si>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</si>
  <si>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</si>
  <si>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</si>
  <si>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</si>
  <si>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</si>
  <si>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</si>
  <si>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</si>
  <si>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</si>
  <si>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</si>
  <si>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</si>
  <si>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</si>
  <si>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</si>
  <si>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</si>
  <si>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</si>
  <si>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</si>
  <si>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</si>
  <si>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</si>
  <si>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</si>
  <si>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</si>
  <si>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</si>
  <si>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</si>
  <si>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</si>
  <si>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</si>
  <si>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</si>
  <si>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</si>
  <si>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</si>
  <si>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</si>
  <si>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</si>
  <si>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</si>
  <si>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</si>
  <si>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</si>
  <si>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</si>
  <si>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</si>
  <si>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</si>
  <si>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</si>
  <si>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</si>
  <si>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</si>
  <si>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</si>
  <si>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</si>
  <si>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</si>
  <si>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</si>
  <si>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</si>
  <si>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</si>
  <si>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</si>
  <si>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</si>
  <si>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</si>
  <si>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</si>
  <si>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</si>
  <si>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</si>
  <si>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</si>
  <si>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</si>
  <si>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</si>
  <si>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</si>
  <si>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</si>
  <si>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</si>
  <si>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</si>
  <si>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</si>
  <si>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</si>
  <si>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</si>
  <si>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</si>
  <si>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</si>
  <si>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</si>
  <si>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</si>
  <si>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</si>
  <si>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</si>
  <si>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</si>
  <si>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</si>
  <si>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</si>
  <si>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</si>
  <si>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</si>
  <si>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</si>
  <si>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</si>
  <si>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</si>
  <si>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</si>
  <si>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</si>
  <si>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</si>
  <si>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</si>
  <si>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</si>
  <si>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</si>
  <si>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</si>
  <si>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</si>
  <si>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</si>
  <si>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</si>
  <si>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</si>
  <si>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</si>
  <si>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</si>
  <si>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</si>
  <si>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</si>
  <si>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</si>
  <si>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</si>
  <si>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</si>
  <si>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</si>
  <si>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</si>
  <si>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</si>
  <si>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</si>
  <si>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</si>
  <si>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</si>
  <si>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</si>
  <si>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</si>
  <si>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</si>
  <si>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</si>
  <si>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</si>
  <si>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</si>
  <si>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</si>
  <si>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</si>
  <si>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</si>
  <si>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</si>
  <si>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</si>
  <si>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</si>
  <si>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</si>
  <si>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</si>
  <si>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</si>
  <si>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</si>
  <si>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</si>
  <si>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</si>
  <si>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</si>
  <si>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</si>
  <si>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</si>
  <si>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</si>
  <si>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</si>
  <si>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</si>
  <si>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</si>
  <si>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</si>
  <si>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</si>
  <si>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</si>
  <si>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</si>
  <si>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</si>
  <si>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</si>
  <si>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</si>
  <si>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</si>
  <si>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</si>
  <si>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</si>
  <si>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</si>
  <si>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</si>
  <si>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</si>
  <si>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</si>
  <si>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</si>
  <si>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</si>
  <si>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</si>
  <si>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</si>
  <si>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</si>
  <si>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</si>
  <si>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</si>
  <si>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</si>
  <si>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</si>
  <si>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</si>
  <si>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</si>
  <si>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</si>
  <si>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</si>
  <si>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</si>
  <si>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</si>
  <si>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</si>
  <si>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</si>
  <si>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</si>
  <si>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</si>
  <si>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</si>
  <si>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</si>
  <si>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</si>
  <si>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</si>
  <si>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</si>
  <si>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</si>
  <si>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</si>
  <si>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</si>
  <si>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</si>
  <si>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</si>
  <si>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</si>
  <si>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</si>
  <si>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</si>
  <si>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</si>
  <si>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</si>
  <si>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</si>
  <si>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</si>
  <si>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</si>
  <si>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</si>
  <si>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</si>
  <si>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</si>
  <si>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</si>
  <si>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</si>
  <si>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</si>
  <si>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</si>
  <si>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</si>
  <si>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</si>
  <si>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</si>
  <si>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</si>
  <si>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</si>
  <si>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</si>
  <si>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</si>
  <si>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</si>
  <si>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</si>
  <si>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</si>
  <si>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</si>
  <si>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</si>
  <si>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</si>
  <si>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</si>
  <si>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</si>
  <si>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</si>
  <si>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</si>
  <si>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</si>
  <si>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</si>
  <si>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</si>
  <si>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</si>
  <si>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</si>
  <si>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</si>
  <si>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</si>
  <si>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</si>
  <si>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</si>
  <si>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</si>
  <si>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</si>
  <si>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</si>
  <si>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</si>
  <si>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</si>
  <si>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</si>
  <si>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</si>
  <si>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</si>
  <si>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</si>
  <si>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</si>
  <si>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</si>
  <si>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</si>
  <si>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</si>
  <si>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</si>
  <si>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</si>
  <si>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</si>
  <si>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</si>
  <si>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</si>
  <si>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</si>
  <si>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</si>
  <si>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</si>
  <si>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</si>
  <si>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</si>
  <si>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</si>
  <si>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</si>
  <si>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</si>
  <si>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</si>
  <si>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</si>
  <si>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</si>
  <si>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</si>
  <si>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</si>
  <si>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</si>
  <si>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</si>
  <si>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</si>
  <si>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</si>
  <si>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</si>
  <si>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</si>
  <si>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</si>
  <si>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</si>
  <si>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</si>
  <si>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</si>
  <si>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</si>
  <si>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</si>
  <si>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</si>
  <si>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</si>
  <si>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</si>
  <si>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</si>
  <si>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</si>
  <si>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</si>
  <si>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</si>
  <si>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</si>
  <si>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</si>
  <si>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</si>
  <si>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</si>
  <si>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</si>
  <si>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</si>
  <si>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</si>
  <si>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</si>
  <si>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</si>
  <si>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</si>
  <si>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</si>
  <si>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</si>
  <si>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</si>
  <si>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</si>
  <si>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</si>
  <si>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</si>
  <si>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</si>
  <si>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</si>
  <si>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</si>
  <si>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</si>
  <si>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</si>
  <si>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</si>
  <si>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</si>
  <si>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</si>
  <si>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</si>
  <si>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</si>
  <si>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</si>
  <si>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</si>
  <si>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</si>
  <si>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</si>
  <si>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</si>
  <si>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</si>
  <si>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</si>
  <si>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</si>
  <si>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</si>
  <si>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</si>
  <si>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</si>
  <si>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</si>
  <si>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</si>
  <si>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</si>
  <si>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</si>
  <si>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</si>
  <si>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</si>
  <si>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</si>
  <si>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</si>
  <si>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</si>
  <si>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</si>
  <si>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</si>
  <si>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</si>
  <si>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</si>
  <si>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</si>
  <si>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</si>
  <si>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</si>
  <si>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</si>
  <si>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</si>
  <si>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</si>
  <si>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</si>
  <si>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</si>
  <si>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</si>
  <si>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</si>
  <si>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</si>
  <si>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</si>
  <si>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</si>
  <si>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</si>
  <si>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</si>
  <si>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</si>
  <si>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</si>
  <si>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</si>
  <si>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</si>
  <si>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</si>
  <si>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</si>
  <si>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</si>
  <si>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</si>
  <si>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</si>
  <si>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</si>
  <si>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</si>
  <si>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</si>
  <si>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</si>
  <si>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</si>
  <si>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</si>
  <si>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</si>
  <si>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</si>
  <si>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</si>
  <si>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</si>
  <si>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</si>
  <si>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</si>
  <si>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</si>
  <si>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</si>
  <si>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</si>
  <si>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</si>
  <si>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</si>
  <si>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</si>
  <si>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</si>
  <si>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</si>
  <si>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</si>
  <si>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</si>
  <si>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</si>
  <si>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</si>
  <si>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</si>
  <si>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</si>
  <si>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</si>
  <si>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</si>
  <si>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</si>
  <si>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</si>
  <si>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</si>
  <si>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</si>
  <si>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</si>
  <si>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</si>
  <si>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</si>
  <si>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</si>
  <si>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</si>
  <si>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</si>
  <si>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</si>
  <si>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</si>
  <si>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</si>
  <si>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</si>
  <si>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</si>
  <si>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</si>
  <si>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</si>
  <si>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</si>
  <si>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</si>
  <si>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</si>
  <si>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</si>
  <si>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</si>
  <si>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</si>
  <si>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</si>
  <si>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</si>
  <si>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</si>
  <si>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</si>
  <si>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</si>
  <si>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</si>
  <si>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</si>
  <si>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</si>
  <si>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</si>
  <si>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</si>
  <si>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</si>
  <si>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</si>
  <si>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</si>
  <si>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</si>
  <si>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</si>
  <si>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</si>
  <si>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</si>
  <si>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</si>
  <si>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</si>
  <si>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</si>
  <si>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</si>
  <si>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</si>
  <si>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</si>
  <si>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</si>
  <si>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</si>
  <si>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</si>
  <si>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</si>
  <si>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</si>
  <si>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</si>
  <si>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</si>
  <si>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</si>
  <si>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</si>
  <si>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</si>
  <si>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</si>
  <si>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</si>
  <si>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</si>
  <si>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</si>
  <si>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</si>
  <si>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</si>
  <si>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</si>
  <si>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</si>
  <si>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</si>
  <si>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</si>
  <si>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</si>
  <si>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</si>
  <si>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</si>
  <si>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</si>
  <si>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</si>
  <si>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</si>
  <si>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</si>
  <si>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</si>
  <si>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</si>
  <si>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</si>
  <si>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</si>
  <si>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</si>
  <si>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</si>
  <si>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</si>
  <si>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</si>
  <si>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</si>
  <si>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</si>
  <si>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</si>
  <si>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</si>
  <si>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</si>
  <si>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</si>
  <si>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</si>
  <si>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</si>
  <si>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</si>
  <si>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</si>
  <si>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</si>
  <si>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</si>
  <si>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</si>
  <si>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</si>
  <si>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</si>
  <si>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</si>
  <si>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</si>
  <si>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</si>
  <si>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</si>
  <si>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</si>
  <si>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</si>
  <si>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</si>
  <si>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</si>
  <si>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</si>
  <si>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</si>
  <si>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</si>
  <si>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</si>
  <si>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</si>
  <si>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</si>
  <si>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</si>
  <si>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</si>
  <si>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</si>
  <si>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</si>
  <si>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</si>
  <si>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</si>
  <si>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</si>
  <si>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</si>
  <si>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</si>
  <si>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</si>
  <si>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</si>
  <si>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</si>
  <si>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</si>
  <si>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</si>
  <si>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</si>
  <si>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</si>
  <si>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</si>
  <si>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</si>
  <si>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</si>
  <si>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</si>
  <si>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</si>
  <si>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</si>
  <si>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</si>
  <si>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</si>
  <si>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</si>
  <si>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</si>
  <si>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</si>
  <si>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</si>
  <si>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</si>
  <si>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</si>
  <si>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</si>
  <si>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</si>
  <si>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</si>
  <si>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</si>
  <si>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</si>
  <si>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</si>
  <si>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</si>
  <si>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</si>
  <si>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</si>
  <si>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</si>
  <si>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</si>
  <si>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</si>
  <si>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</si>
  <si>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</si>
  <si>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</si>
  <si>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</si>
  <si>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</si>
  <si>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</si>
  <si>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</si>
  <si>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</si>
  <si>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</si>
  <si>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</si>
  <si>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</si>
  <si>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</si>
  <si>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</si>
  <si>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</si>
  <si>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</si>
  <si>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</si>
  <si>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</si>
  <si>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</si>
  <si>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</si>
  <si>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</si>
  <si>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</si>
  <si>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</si>
  <si>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</si>
  <si>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</si>
  <si>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</si>
  <si>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</si>
  <si>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</si>
  <si>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</si>
  <si>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</si>
  <si>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</si>
  <si>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</si>
  <si>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</si>
  <si>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</si>
  <si>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</si>
  <si>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</si>
  <si>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</si>
  <si>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</si>
  <si>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</si>
  <si>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</si>
  <si>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</si>
  <si>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</si>
  <si>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</si>
  <si>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</si>
  <si>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</si>
  <si>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</si>
  <si>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</si>
  <si>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</si>
  <si>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</si>
  <si>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</si>
  <si>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</si>
  <si>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</si>
  <si>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</si>
  <si>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</si>
  <si>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</si>
  <si>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</si>
  <si>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</si>
  <si>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</si>
  <si>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</si>
  <si>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</si>
  <si>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</si>
  <si>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</si>
  <si>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</si>
  <si>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</si>
  <si>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</si>
  <si>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</si>
  <si>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</si>
  <si>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</si>
  <si>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</si>
  <si>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</si>
  <si>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</si>
  <si>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</si>
  <si>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</si>
  <si>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</si>
  <si>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</si>
  <si>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</si>
  <si>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</si>
  <si>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</si>
  <si>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</si>
  <si>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</si>
  <si>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</si>
  <si>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</si>
  <si>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</si>
  <si>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</si>
  <si>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</si>
  <si>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</si>
  <si>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</si>
  <si>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</si>
  <si>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</si>
  <si>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</si>
  <si>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</si>
  <si>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</si>
  <si>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</si>
  <si>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</si>
  <si>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</si>
  <si>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</si>
  <si>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</si>
  <si>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</si>
  <si>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</si>
  <si>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</si>
  <si>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</si>
  <si>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</si>
  <si>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</si>
  <si>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</si>
  <si>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</si>
  <si>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</si>
  <si>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</si>
  <si>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</si>
  <si>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</si>
  <si>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</si>
  <si>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</si>
  <si>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</si>
  <si>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</si>
  <si>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</si>
  <si>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</si>
  <si>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</si>
  <si>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</si>
  <si>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</si>
  <si>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</si>
  <si>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</si>
  <si>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</si>
  <si>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</si>
  <si>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</si>
  <si>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</si>
  <si>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</si>
  <si>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</si>
  <si>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</si>
  <si>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</si>
  <si>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</si>
  <si>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</si>
  <si>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</si>
  <si>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</si>
  <si>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</si>
  <si>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</si>
  <si>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</si>
  <si>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</si>
  <si>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</si>
  <si>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</si>
  <si>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</si>
  <si>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</si>
  <si>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</si>
  <si>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</si>
  <si>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</si>
  <si>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</si>
  <si>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</si>
  <si>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</si>
  <si>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</si>
  <si>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</si>
  <si>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</si>
  <si>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</si>
  <si>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</si>
  <si>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</si>
  <si>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</si>
  <si>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</si>
  <si>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</si>
  <si>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</si>
  <si>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</si>
  <si>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</si>
  <si>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</si>
  <si>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</si>
  <si>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</si>
  <si>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</si>
  <si>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</si>
  <si>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</si>
  <si>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</si>
  <si>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</si>
  <si>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</si>
  <si>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</si>
  <si>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</si>
  <si>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</si>
  <si>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</si>
  <si>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</si>
  <si>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</si>
  <si>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</si>
  <si>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</si>
  <si>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</si>
  <si>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</si>
  <si>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</si>
  <si>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</si>
  <si>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</si>
  <si>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</si>
  <si>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</si>
  <si>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</si>
  <si>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</si>
  <si>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</si>
  <si>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</si>
  <si>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</si>
  <si>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</si>
  <si>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</si>
  <si>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</si>
  <si>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</si>
  <si>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</si>
  <si>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</si>
  <si>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</si>
  <si>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</si>
  <si>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</si>
  <si>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</si>
  <si>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</si>
  <si>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</si>
  <si>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</si>
  <si>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</si>
  <si>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</si>
  <si>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</si>
  <si>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</si>
  <si>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</si>
  <si>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</si>
  <si>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</si>
  <si>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</si>
  <si>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</si>
  <si>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</si>
  <si>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</si>
  <si>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</si>
  <si>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</si>
  <si>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</si>
  <si>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</si>
  <si>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</si>
  <si>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</si>
  <si>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</si>
  <si>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</si>
  <si>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</si>
  <si>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</si>
  <si>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</si>
  <si>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</si>
  <si>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</si>
  <si>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</si>
  <si>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</si>
  <si>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</si>
  <si>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</si>
  <si>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</si>
  <si>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</si>
  <si>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</si>
  <si>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</si>
  <si>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</si>
  <si>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</si>
  <si>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</si>
  <si>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</si>
  <si>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</si>
  <si>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</si>
  <si>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</si>
  <si>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</si>
  <si>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</si>
  <si>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</si>
  <si>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</si>
  <si>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</si>
  <si>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</si>
  <si>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</si>
  <si>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</si>
  <si>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</si>
  <si>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</si>
  <si>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</si>
  <si>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</si>
  <si>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</si>
  <si>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</si>
  <si>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</si>
  <si>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</si>
  <si>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</si>
  <si>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</si>
  <si>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</si>
  <si>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</si>
  <si>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</si>
  <si>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</si>
  <si>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</si>
  <si>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</si>
  <si>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</si>
  <si>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</si>
  <si>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</si>
  <si>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</si>
  <si>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</si>
  <si>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</si>
  <si>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</si>
  <si>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</si>
  <si>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</si>
  <si>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</si>
  <si>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</si>
  <si>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</si>
  <si>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</si>
  <si>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</si>
  <si>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</si>
  <si>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</si>
  <si>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</si>
  <si>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</si>
  <si>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</si>
  <si>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</si>
  <si>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</si>
  <si>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</si>
  <si>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</si>
  <si>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</si>
  <si>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</si>
  <si>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</si>
  <si>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</si>
  <si>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</si>
  <si>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</si>
  <si>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</si>
  <si>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</si>
  <si>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</si>
  <si>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</si>
  <si>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</si>
  <si>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</si>
  <si>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</si>
  <si>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</si>
  <si>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</si>
  <si>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</si>
  <si>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</si>
  <si>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</si>
  <si>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</si>
  <si>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</si>
  <si>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</si>
  <si>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</si>
  <si>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</si>
  <si>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</si>
  <si>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</si>
  <si>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</si>
  <si>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</si>
  <si>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</si>
  <si>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</si>
  <si>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</si>
  <si>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</si>
  <si>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</si>
  <si>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</si>
  <si>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</si>
  <si>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</si>
  <si>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</si>
  <si>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</si>
  <si>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</si>
  <si>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</si>
  <si>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</si>
  <si>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</si>
  <si>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</si>
  <si>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</si>
  <si>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</si>
  <si>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</si>
  <si>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</si>
  <si>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</si>
  <si>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</si>
  <si>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</si>
  <si>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</si>
  <si>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</si>
  <si>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</si>
  <si>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</si>
  <si>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</si>
  <si>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</si>
  <si>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</si>
  <si>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</si>
  <si>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</si>
  <si>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</si>
  <si>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</si>
  <si>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</si>
  <si>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</si>
  <si>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</si>
  <si>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</si>
  <si>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</si>
  <si>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</si>
  <si>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</si>
  <si>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</si>
  <si>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</si>
  <si>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</si>
  <si>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</si>
  <si>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</si>
  <si>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</si>
  <si>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</si>
  <si>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</si>
  <si>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</si>
  <si>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</si>
  <si>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</si>
  <si>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</si>
  <si>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</si>
  <si>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</si>
  <si>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</si>
  <si>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</si>
  <si>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</si>
  <si>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</si>
  <si>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</si>
  <si>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</si>
  <si>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</si>
  <si>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</si>
  <si>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</si>
  <si>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</si>
  <si>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</si>
  <si>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</si>
  <si>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</si>
  <si>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</si>
  <si>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</si>
  <si>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</si>
  <si>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</si>
  <si>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</si>
  <si>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</si>
  <si>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</si>
  <si>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</si>
  <si>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</si>
  <si>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</si>
  <si>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</si>
  <si>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</si>
  <si>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</si>
  <si>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</si>
  <si>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</si>
  <si>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</si>
  <si>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</si>
  <si>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</si>
  <si>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</si>
  <si>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</si>
  <si>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</si>
  <si>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</si>
  <si>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</si>
  <si>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</si>
  <si>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</si>
  <si>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</si>
  <si>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</si>
  <si>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</si>
  <si>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</si>
  <si>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</si>
  <si>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</si>
  <si>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</si>
  <si>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</si>
  <si>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</si>
  <si>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</si>
  <si>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</si>
  <si>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</si>
  <si>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</si>
  <si>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</si>
  <si>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</si>
  <si>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</si>
  <si>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</si>
  <si>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</si>
  <si>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</si>
  <si>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</si>
  <si>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</si>
  <si>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</si>
  <si>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</si>
  <si>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</si>
  <si>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</si>
  <si>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</si>
  <si>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</si>
  <si>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</si>
  <si>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</si>
  <si>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</si>
  <si>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</si>
  <si>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</si>
  <si>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</si>
  <si>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</si>
  <si>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</si>
  <si>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</si>
  <si>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</si>
  <si>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</si>
  <si>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</si>
  <si>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</si>
  <si>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</si>
  <si>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</si>
  <si>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</si>
  <si>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</si>
  <si>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</si>
  <si>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</si>
  <si>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</si>
  <si>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</si>
  <si>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</si>
  <si>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</si>
  <si>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</si>
  <si>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</si>
  <si>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</si>
  <si>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</si>
  <si>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</si>
  <si>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</si>
  <si>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</si>
  <si>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</si>
  <si>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</si>
  <si>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</si>
  <si>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</si>
  <si>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</si>
  <si>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</si>
  <si>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</si>
  <si>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</si>
  <si>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</si>
  <si>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</si>
  <si>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</si>
  <si>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</si>
  <si>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</si>
  <si>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</si>
  <si>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</si>
  <si>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</si>
  <si>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</si>
  <si>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</si>
  <si>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</si>
  <si>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</si>
  <si>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</si>
  <si>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</si>
  <si>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</si>
  <si>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</si>
  <si>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</si>
  <si>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</si>
  <si>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</si>
  <si>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</si>
  <si>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</si>
  <si>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</si>
  <si>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</si>
  <si>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</si>
  <si>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</si>
  <si>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</si>
  <si>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</si>
  <si>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</si>
  <si>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</si>
  <si>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</si>
  <si>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</si>
  <si>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</si>
  <si>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</si>
  <si>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</si>
  <si>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</si>
  <si>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</si>
  <si>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</si>
  <si>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</si>
  <si>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</si>
  <si>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</si>
  <si>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</si>
  <si>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</si>
  <si>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</si>
  <si>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</si>
  <si>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</si>
  <si>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</si>
  <si>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</si>
  <si>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</si>
  <si>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</si>
  <si>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</si>
  <si>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</si>
  <si>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</si>
  <si>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</si>
  <si>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</si>
  <si>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</si>
  <si>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</si>
  <si>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</si>
  <si>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</si>
  <si>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</si>
  <si>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</si>
  <si>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</si>
  <si>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</si>
  <si>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</si>
  <si>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</si>
  <si>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</si>
  <si>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</si>
  <si>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</si>
  <si>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</si>
  <si>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</si>
  <si>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</si>
  <si>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</si>
  <si>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</si>
  <si>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</si>
  <si>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</si>
  <si>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</si>
  <si>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</si>
  <si>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</si>
  <si>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</si>
  <si>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</si>
  <si>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</si>
  <si>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</si>
  <si>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</si>
  <si>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</si>
  <si>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</si>
  <si>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</si>
  <si>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</si>
  <si>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</si>
  <si>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</si>
  <si>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</si>
  <si>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</si>
  <si>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</si>
  <si>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</si>
  <si>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</si>
  <si>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</si>
  <si>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</si>
  <si>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</si>
  <si>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</si>
  <si>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</si>
  <si>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</si>
  <si>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</si>
  <si>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</si>
  <si>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</si>
  <si>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</si>
  <si>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</si>
  <si>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</si>
  <si>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</si>
  <si>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</si>
  <si>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</si>
  <si>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</si>
  <si>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</si>
  <si>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</si>
  <si>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</si>
  <si>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</si>
  <si>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</si>
  <si>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</si>
  <si>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</si>
  <si>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</si>
  <si>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</si>
  <si>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</si>
  <si>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</si>
  <si>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</si>
  <si>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</si>
  <si>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</si>
  <si>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</si>
  <si>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</si>
  <si>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</si>
  <si>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</si>
  <si>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</si>
  <si>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</si>
  <si>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</si>
  <si>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</si>
  <si>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</si>
  <si>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</si>
  <si>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</si>
  <si>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</si>
  <si>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</si>
  <si>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</si>
  <si>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</si>
  <si>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</si>
  <si>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</si>
  <si>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</si>
  <si>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</si>
  <si>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</si>
  <si>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</si>
  <si>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</si>
  <si>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</si>
  <si>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</si>
  <si>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</si>
  <si>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</si>
  <si>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</si>
  <si>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</si>
  <si>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</si>
  <si>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</si>
  <si>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</si>
  <si>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</si>
  <si>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</si>
  <si>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</si>
  <si>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</si>
  <si>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</si>
  <si>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</si>
  <si>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</si>
  <si>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</si>
  <si>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</si>
  <si>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</si>
  <si>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</si>
  <si>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</si>
  <si>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</si>
  <si>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</si>
  <si>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</si>
  <si>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</si>
  <si>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</si>
  <si>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</si>
  <si>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</si>
  <si>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</si>
  <si>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</si>
  <si>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</si>
  <si>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</si>
  <si>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</si>
  <si>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</si>
  <si>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</si>
  <si>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</si>
  <si>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</si>
  <si>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</si>
  <si>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</si>
  <si>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</si>
  <si>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</si>
  <si>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</si>
  <si>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</si>
  <si>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</si>
  <si>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</si>
  <si>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</si>
  <si>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</si>
  <si>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</si>
  <si>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</si>
  <si>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</si>
  <si>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</si>
  <si>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</si>
  <si>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</si>
  <si>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</si>
  <si>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</si>
  <si>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</si>
  <si>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</si>
  <si>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</si>
  <si>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</si>
  <si>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</si>
  <si>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</si>
  <si>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</si>
  <si>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</si>
  <si>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</si>
  <si>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</si>
  <si>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</si>
  <si>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</si>
  <si>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</si>
  <si>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</si>
  <si>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</si>
  <si>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</si>
  <si>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</si>
  <si>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</si>
  <si>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</si>
  <si>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</si>
  <si>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</si>
  <si>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</si>
  <si>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</si>
  <si>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</si>
  <si>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</si>
  <si>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</si>
  <si>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</si>
  <si>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</si>
  <si>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</si>
  <si>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</si>
  <si>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</si>
  <si>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</si>
  <si>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</si>
  <si>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</si>
  <si>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</si>
  <si>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</si>
  <si>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</si>
  <si>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</si>
  <si>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</si>
  <si>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</si>
  <si>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</si>
  <si>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</si>
  <si>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</si>
  <si>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</si>
  <si>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</si>
  <si>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</si>
  <si>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</si>
  <si>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</si>
  <si>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</si>
  <si>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</si>
  <si>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</si>
  <si>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</si>
  <si>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</si>
  <si>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</si>
  <si>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</si>
  <si>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</si>
  <si>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</si>
  <si>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</si>
  <si>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</si>
  <si>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</si>
  <si>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</si>
  <si>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</si>
  <si>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</si>
  <si>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</si>
  <si>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</si>
  <si>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</si>
  <si>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</si>
  <si>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</si>
  <si>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</si>
  <si>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</si>
  <si>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</si>
  <si>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</si>
  <si>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</si>
  <si>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</si>
  <si>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</si>
  <si>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</si>
  <si>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</si>
  <si>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</si>
  <si>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</si>
  <si>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</si>
  <si>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</si>
  <si>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</si>
  <si>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</si>
  <si>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</si>
  <si>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</si>
  <si>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</si>
  <si>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</si>
  <si>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</si>
  <si>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</si>
  <si>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</si>
  <si>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</si>
  <si>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</si>
  <si>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</si>
  <si>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</si>
  <si>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</si>
  <si>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</si>
  <si>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</si>
  <si>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</si>
  <si>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</si>
  <si>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</si>
  <si>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</si>
  <si>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</si>
  <si>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</si>
  <si>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</si>
  <si>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</si>
  <si>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</si>
  <si>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</si>
  <si>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</si>
  <si>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</si>
  <si>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</si>
  <si>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</si>
  <si>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</si>
  <si>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</si>
  <si>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</si>
  <si>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</si>
  <si>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</si>
  <si>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</si>
  <si>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</si>
  <si>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</si>
  <si>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</si>
  <si>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</si>
  <si>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</si>
  <si>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</si>
  <si>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</si>
  <si>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</si>
  <si>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</si>
  <si>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</si>
  <si>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</si>
  <si>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</si>
  <si>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</si>
  <si>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</si>
  <si>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</si>
  <si>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</si>
  <si>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</si>
  <si>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</si>
  <si>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</si>
  <si>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</si>
  <si>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</si>
  <si>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</si>
  <si>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</si>
  <si>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</si>
  <si>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</si>
  <si>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</si>
  <si>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</si>
  <si>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</si>
  <si>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</si>
  <si>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</si>
  <si>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</si>
  <si>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</si>
  <si>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</si>
  <si>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</si>
  <si>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</si>
  <si>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</si>
  <si>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</si>
  <si>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</si>
  <si>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</si>
  <si>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</si>
  <si>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</si>
  <si>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</si>
  <si>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</si>
  <si>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</si>
  <si>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</si>
  <si>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</si>
  <si>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</si>
  <si>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</si>
  <si>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</si>
  <si>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</si>
  <si>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</si>
  <si>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</si>
  <si>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</si>
  <si>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</si>
  <si>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</si>
  <si>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</si>
  <si>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</si>
  <si>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</si>
  <si>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</si>
  <si>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</si>
  <si>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</si>
  <si>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</si>
  <si>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</si>
  <si>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</si>
  <si>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</si>
  <si>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</si>
  <si>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</si>
  <si>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</si>
  <si>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</si>
  <si>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</si>
  <si>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</si>
  <si>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</si>
  <si>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</si>
  <si>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</si>
  <si>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</si>
  <si>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</si>
  <si>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</si>
  <si>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</si>
  <si>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</si>
  <si>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</si>
  <si>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</si>
  <si>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</si>
  <si>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</si>
  <si>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</si>
  <si>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</si>
  <si>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</si>
  <si>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</si>
  <si>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</si>
  <si>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</si>
  <si>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</si>
  <si>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</si>
  <si>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</si>
  <si>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</si>
  <si>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</si>
  <si>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</si>
  <si>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</si>
  <si>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</si>
  <si>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</si>
  <si>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</si>
  <si>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</si>
  <si>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</si>
  <si>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</si>
  <si>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</si>
  <si>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</si>
  <si>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</si>
  <si>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</si>
  <si>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</si>
  <si>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</si>
  <si>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</si>
  <si>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</si>
  <si>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</si>
  <si>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</si>
  <si>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</si>
  <si>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</si>
  <si>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</si>
  <si>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</si>
  <si>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</si>
  <si>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</si>
  <si>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</si>
  <si>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</si>
  <si>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</si>
  <si>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</si>
  <si>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</si>
  <si>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</si>
  <si>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</si>
  <si>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</si>
  <si>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</si>
  <si>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</si>
  <si>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</si>
  <si>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</si>
  <si>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</si>
  <si>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</si>
  <si>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</si>
  <si>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</si>
  <si>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</si>
  <si>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</si>
  <si>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</si>
  <si>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</si>
  <si>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</si>
  <si>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</si>
  <si>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</si>
  <si>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</si>
  <si>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</si>
  <si>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</si>
  <si>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</si>
  <si>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</si>
  <si>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</si>
  <si>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</si>
  <si>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</si>
  <si>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</si>
  <si>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</si>
  <si>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</si>
  <si>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</si>
  <si>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</si>
  <si>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</si>
  <si>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</si>
  <si>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</si>
  <si>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</si>
  <si>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</si>
  <si>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</si>
  <si>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</si>
  <si>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</si>
  <si>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</si>
  <si>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</si>
  <si>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</si>
  <si>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</si>
  <si>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</si>
  <si>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</si>
  <si>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</si>
  <si>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</si>
  <si>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</si>
  <si>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</si>
  <si>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</si>
  <si>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</si>
  <si>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</si>
  <si>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</si>
  <si>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</si>
  <si>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</si>
  <si>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</si>
  <si>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</si>
  <si>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</si>
  <si>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</si>
  <si>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</si>
  <si>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</si>
  <si>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</si>
  <si>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</si>
  <si>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</si>
  <si>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</si>
  <si>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</si>
  <si>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</si>
  <si>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</si>
  <si>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</si>
  <si>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</si>
  <si>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</si>
  <si>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</si>
  <si>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</si>
  <si>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</si>
  <si>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</si>
  <si>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</si>
  <si>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</si>
  <si>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</si>
  <si>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</si>
  <si>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</si>
  <si>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</si>
  <si>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</si>
  <si>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</si>
  <si>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</si>
  <si>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</si>
  <si>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</si>
  <si>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</si>
  <si>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</si>
  <si>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</si>
  <si>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</si>
  <si>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</si>
  <si>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</si>
  <si>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</si>
  <si>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</si>
  <si>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</si>
  <si>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</si>
  <si>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</si>
  <si>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</si>
  <si>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</si>
  <si>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</si>
  <si>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</si>
  <si>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</si>
  <si>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</si>
  <si>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</si>
  <si>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</si>
  <si>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</si>
  <si>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</si>
  <si>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</si>
  <si>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</si>
  <si>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</si>
  <si>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</si>
  <si>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</si>
  <si>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</si>
  <si>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</si>
  <si>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</si>
  <si>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</si>
  <si>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</si>
  <si>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</si>
  <si>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</si>
  <si>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</si>
  <si>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</si>
  <si>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</si>
  <si>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</si>
  <si>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</si>
  <si>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</si>
  <si>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</si>
  <si>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</si>
  <si>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</si>
  <si>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</si>
  <si>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</si>
  <si>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</si>
  <si>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</si>
  <si>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</si>
  <si>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</si>
  <si>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</si>
  <si>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</si>
  <si>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</si>
  <si>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</si>
  <si>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</si>
  <si>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</si>
  <si>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</si>
  <si>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</si>
  <si>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</si>
  <si>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</si>
  <si>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</si>
  <si>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</si>
  <si>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</si>
  <si>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</si>
  <si>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</si>
  <si>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</si>
  <si>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</si>
  <si>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</si>
  <si>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</si>
  <si>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</si>
  <si>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</si>
  <si>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</si>
  <si>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</si>
  <si>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</si>
  <si>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</si>
  <si>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</si>
  <si>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</si>
  <si>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</si>
  <si>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</si>
  <si>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</si>
  <si>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</si>
  <si>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</si>
  <si>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</si>
  <si>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</si>
  <si>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</si>
  <si>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</si>
  <si>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</si>
  <si>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</si>
  <si>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</si>
  <si>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</si>
  <si>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</si>
  <si>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</si>
  <si>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</si>
  <si>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</si>
  <si>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</si>
  <si>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</si>
  <si>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</si>
  <si>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</si>
  <si>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</si>
  <si>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</si>
  <si>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</si>
  <si>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</si>
  <si>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</si>
  <si>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</si>
  <si>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</si>
  <si>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</si>
  <si>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</si>
  <si>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</si>
  <si>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</si>
  <si>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</si>
  <si>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</si>
  <si>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</si>
  <si>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</si>
  <si>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</si>
  <si>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</si>
  <si>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</si>
  <si>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</si>
  <si>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</si>
  <si>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</si>
  <si>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</si>
  <si>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</si>
  <si>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</si>
  <si>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</si>
  <si>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</si>
  <si>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</si>
  <si>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</si>
  <si>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</si>
  <si>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</si>
  <si>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</si>
  <si>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</si>
  <si>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</si>
  <si>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</si>
  <si>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</si>
  <si>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</si>
  <si>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</si>
  <si>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</si>
  <si>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</si>
  <si>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</si>
  <si>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</si>
  <si>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</si>
  <si>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</si>
  <si>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</si>
  <si>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</si>
  <si>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</si>
  <si>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</si>
  <si>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</si>
  <si>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</si>
  <si>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</si>
  <si>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</si>
  <si>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</si>
  <si>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</si>
  <si>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</si>
  <si>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</si>
  <si>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</si>
  <si>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</si>
  <si>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</si>
  <si>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</si>
  <si>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</si>
  <si>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</si>
  <si>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</si>
  <si>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</si>
  <si>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</si>
  <si>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</si>
  <si>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</si>
  <si>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</si>
  <si>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</si>
  <si>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</si>
  <si>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</si>
  <si>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</si>
  <si>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</si>
  <si>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</si>
  <si>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</si>
  <si>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</si>
  <si>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</si>
  <si>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</si>
  <si>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</si>
  <si>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</si>
  <si>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</si>
  <si>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</si>
  <si>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</si>
  <si>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</si>
  <si>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</si>
  <si>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</si>
  <si>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</si>
  <si>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</si>
  <si>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</si>
  <si>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</si>
  <si>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</si>
  <si>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</si>
  <si>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</si>
  <si>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</si>
  <si>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</si>
  <si>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</si>
  <si>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</si>
  <si>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</si>
  <si>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</si>
  <si>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</si>
  <si>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</si>
  <si>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</si>
  <si>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</si>
  <si>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</si>
  <si>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</si>
  <si>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</si>
  <si>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</si>
  <si>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</si>
  <si>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</si>
  <si>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</si>
  <si>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</si>
  <si>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</si>
  <si>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</si>
  <si>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</si>
  <si>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</si>
  <si>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</si>
  <si>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</si>
  <si>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</si>
  <si>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</si>
  <si>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</si>
  <si>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</si>
  <si>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</si>
  <si>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</si>
  <si>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</si>
  <si>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</si>
  <si>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</si>
  <si>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</si>
  <si>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</si>
  <si>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</si>
  <si>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</si>
  <si>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</si>
  <si>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</si>
  <si>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</si>
  <si>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</si>
  <si>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</si>
  <si>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</si>
  <si>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</si>
  <si>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</si>
  <si>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</si>
  <si>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</si>
  <si>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</si>
  <si>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</si>
  <si>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</si>
  <si>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</si>
  <si>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</si>
  <si>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</si>
  <si>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</si>
  <si>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</si>
  <si>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</si>
  <si>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</si>
  <si>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</si>
  <si>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</si>
  <si>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</si>
  <si>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</si>
  <si>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</si>
  <si>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</si>
  <si>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</si>
  <si>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</si>
  <si>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</si>
  <si>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</si>
  <si>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</si>
  <si>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</si>
  <si>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</si>
  <si>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</si>
  <si>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</si>
  <si>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</si>
  <si>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</si>
  <si>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</si>
  <si>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</si>
  <si>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</si>
  <si>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</si>
  <si>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</si>
  <si>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</si>
  <si>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</si>
  <si>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</si>
  <si>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</si>
  <si>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</si>
  <si>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</si>
  <si>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</si>
  <si>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</si>
  <si>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</si>
  <si>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</si>
  <si>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</si>
  <si>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</si>
  <si>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</si>
  <si>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</si>
  <si>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</si>
  <si>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</si>
  <si>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</si>
  <si>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</si>
  <si>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</si>
  <si>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</si>
  <si>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</si>
  <si>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</si>
  <si>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</si>
  <si>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</si>
  <si>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</si>
  <si>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</si>
  <si>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</si>
  <si>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</si>
  <si>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</si>
  <si>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</si>
  <si>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</si>
  <si>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</si>
  <si>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</si>
  <si>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</si>
  <si>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</si>
  <si>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</si>
  <si>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</si>
  <si>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</si>
  <si>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</si>
  <si>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</si>
  <si>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</si>
  <si>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</si>
  <si>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</si>
  <si>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</si>
  <si>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</si>
  <si>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</si>
  <si>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</si>
  <si>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</si>
  <si>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</si>
  <si>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</si>
  <si>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</si>
  <si>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</si>
  <si>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</si>
  <si>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</si>
  <si>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</si>
  <si>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</si>
  <si>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</si>
  <si>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</si>
  <si>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</si>
  <si>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</si>
  <si>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</si>
  <si>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</si>
  <si>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</si>
  <si>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</si>
  <si>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</si>
  <si>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</si>
  <si>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</si>
  <si>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</si>
  <si>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</si>
  <si>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</si>
  <si>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</si>
  <si>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</si>
  <si>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</si>
  <si>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</si>
  <si>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</si>
  <si>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</si>
  <si>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</si>
  <si>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</si>
  <si>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</si>
  <si>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</si>
  <si>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</si>
  <si>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</si>
  <si>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</si>
  <si>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</si>
  <si>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</si>
  <si>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</si>
  <si>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</si>
  <si>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</si>
  <si>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</si>
  <si>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</si>
  <si>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</si>
  <si>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</si>
  <si>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</si>
  <si>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</si>
  <si>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</si>
  <si>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</si>
  <si>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</si>
  <si>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</si>
  <si>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</si>
  <si>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</si>
  <si>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</si>
  <si>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</si>
  <si>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</si>
  <si>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</si>
  <si>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</si>
  <si>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</si>
  <si>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</si>
  <si>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</si>
  <si>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</si>
  <si>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</si>
  <si>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</si>
  <si>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</si>
  <si>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</si>
  <si>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</si>
  <si>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</si>
  <si>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</si>
  <si>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</si>
  <si>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</si>
  <si>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</si>
  <si>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</si>
  <si>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</si>
  <si>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</si>
  <si>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</si>
  <si>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</si>
  <si>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</si>
  <si>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</si>
  <si>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</si>
  <si>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</si>
  <si>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</si>
  <si>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</si>
  <si>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</si>
  <si>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</si>
  <si>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</si>
  <si>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</si>
  <si>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</si>
  <si>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</si>
  <si>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</si>
  <si>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</si>
  <si>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</si>
  <si>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</si>
  <si>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</si>
  <si>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</si>
  <si>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</si>
  <si>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</si>
  <si>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</si>
  <si>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</si>
  <si>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</si>
  <si>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</si>
  <si>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</si>
  <si>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</si>
  <si>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</si>
  <si>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</si>
  <si>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</si>
  <si>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</si>
  <si>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</si>
  <si>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</si>
  <si>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</si>
  <si>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</si>
  <si>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</si>
  <si>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</si>
  <si>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</si>
  <si>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</si>
  <si>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</si>
  <si>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</si>
  <si>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</si>
  <si>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</si>
  <si>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</si>
  <si>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</si>
  <si>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</si>
  <si>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</si>
  <si>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</si>
  <si>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</si>
  <si>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</si>
  <si>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</si>
  <si>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</si>
  <si>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</si>
  <si>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</si>
  <si>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</si>
  <si>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</si>
  <si>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</si>
  <si>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</si>
  <si>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</si>
  <si>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</si>
  <si>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</si>
  <si>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</si>
  <si>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</si>
  <si>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</si>
  <si>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</si>
  <si>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</si>
  <si>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</si>
  <si>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</si>
  <si>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</si>
  <si>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</si>
  <si>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</si>
  <si>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</si>
  <si>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</si>
  <si>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</si>
  <si>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</si>
  <si>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</si>
  <si>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</si>
  <si>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</si>
  <si>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</si>
  <si>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</si>
  <si>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</si>
  <si>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</si>
  <si>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</si>
  <si>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</si>
  <si>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</si>
  <si>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</si>
  <si>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</si>
  <si>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</si>
  <si>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</si>
  <si>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</si>
  <si>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</si>
  <si>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</si>
  <si>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</si>
  <si>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</si>
  <si>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</si>
  <si>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</si>
  <si>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</si>
  <si>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</si>
  <si>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</si>
  <si>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</si>
  <si>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</si>
  <si>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</si>
  <si>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</si>
  <si>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</si>
  <si>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</si>
  <si>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</si>
  <si>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</si>
  <si>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</si>
  <si>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</si>
  <si>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</si>
  <si>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</si>
  <si>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</si>
  <si>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</si>
  <si>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</si>
  <si>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</si>
  <si>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</si>
  <si>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</si>
  <si>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</si>
  <si>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</si>
  <si>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</si>
  <si>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</si>
  <si>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</si>
  <si>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</si>
  <si>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</si>
  <si>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</si>
  <si>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</si>
  <si>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</si>
  <si>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</si>
  <si>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</si>
  <si>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</si>
  <si>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</si>
  <si>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</si>
  <si>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</si>
  <si>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</si>
  <si>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</si>
  <si>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</si>
  <si>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</si>
  <si>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</si>
  <si>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</si>
  <si>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</si>
  <si>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</si>
  <si>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</si>
  <si>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</si>
  <si>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</si>
  <si>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</si>
  <si>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</si>
  <si>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</si>
  <si>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</si>
  <si>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</si>
  <si>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</si>
  <si>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</si>
  <si>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</si>
  <si>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</si>
  <si>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</si>
  <si>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</si>
  <si>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</si>
  <si>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</si>
  <si>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</si>
  <si>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</si>
  <si>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</si>
  <si>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</si>
  <si>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</si>
  <si>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</si>
  <si>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</si>
  <si>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</si>
  <si>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</si>
  <si>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</si>
  <si>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</si>
  <si>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</si>
  <si>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</si>
  <si>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</si>
  <si>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</si>
  <si>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</si>
  <si>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</si>
  <si>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</si>
  <si>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</si>
  <si>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</si>
  <si>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</si>
  <si>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</si>
  <si>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</si>
  <si>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</si>
  <si>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</si>
  <si>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</si>
  <si>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</si>
  <si>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</si>
  <si>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</si>
  <si>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</si>
  <si>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</si>
  <si>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</si>
  <si>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</si>
  <si>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</si>
  <si>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</si>
  <si>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</si>
  <si>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</si>
  <si>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</si>
  <si>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</si>
  <si>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</si>
  <si>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</si>
  <si>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</si>
  <si>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</si>
  <si>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</si>
  <si>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</si>
  <si>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</si>
  <si>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</si>
  <si>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</si>
  <si>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</si>
  <si>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</si>
  <si>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</si>
  <si>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</si>
  <si>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</si>
  <si>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</si>
  <si>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</si>
  <si>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</si>
  <si>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</si>
  <si>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</si>
  <si>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</si>
  <si>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</si>
  <si>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</si>
  <si>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</si>
  <si>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</si>
  <si>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</si>
  <si>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</si>
  <si>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</si>
  <si>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</si>
  <si>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</si>
  <si>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</si>
  <si>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</si>
  <si>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</si>
  <si>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</si>
  <si>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</si>
  <si>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</si>
  <si>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</si>
  <si>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</si>
  <si>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</si>
  <si>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</si>
  <si>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</si>
  <si>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</si>
  <si>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</si>
  <si>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</si>
  <si>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</si>
  <si>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</si>
  <si>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</si>
  <si>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</si>
  <si>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</si>
  <si>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</si>
  <si>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</si>
  <si>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</si>
  <si>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</si>
  <si>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</si>
  <si>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</si>
  <si>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</si>
  <si>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</si>
  <si>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</si>
  <si>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</si>
  <si>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</si>
  <si>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</si>
  <si>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</si>
  <si>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</si>
  <si>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</si>
  <si>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</si>
  <si>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</si>
  <si>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</si>
  <si>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</si>
  <si>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</si>
  <si>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</si>
  <si>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</si>
  <si>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</si>
  <si>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</si>
  <si>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</si>
  <si>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</si>
  <si>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</si>
  <si>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</si>
  <si>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</si>
  <si>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</si>
  <si>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</si>
  <si>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</si>
  <si>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</si>
  <si>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</si>
  <si>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</si>
  <si>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</si>
  <si>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</si>
  <si>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</si>
  <si>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</si>
  <si>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</si>
  <si>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</si>
  <si>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</si>
  <si>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</si>
  <si>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</si>
  <si>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</si>
  <si>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</si>
  <si>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</si>
  <si>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</si>
  <si>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</si>
  <si>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</si>
  <si>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</si>
  <si>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</si>
  <si>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</si>
  <si>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</si>
  <si>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</si>
  <si>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</si>
  <si>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</si>
  <si>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</si>
  <si>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</si>
  <si>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</si>
  <si>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</si>
  <si>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</si>
  <si>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</si>
  <si>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</si>
  <si>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</si>
  <si>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</si>
  <si>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</si>
  <si>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</si>
  <si>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</si>
  <si>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</si>
  <si>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</si>
  <si>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</si>
  <si>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</si>
  <si>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</si>
  <si>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</si>
  <si>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</si>
  <si>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</si>
  <si>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</si>
  <si>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</si>
  <si>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</si>
  <si>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</si>
  <si>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</si>
  <si>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</si>
  <si>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</si>
  <si>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</si>
  <si>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</si>
  <si>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</si>
  <si>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</si>
  <si>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</si>
  <si>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</si>
  <si>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</si>
  <si>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</si>
  <si>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</si>
  <si>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</si>
  <si>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</si>
  <si>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</si>
  <si>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</si>
  <si>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</si>
  <si>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</si>
  <si>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</si>
  <si>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</si>
  <si>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</si>
  <si>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</si>
  <si>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</si>
  <si>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</si>
  <si>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</si>
  <si>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</si>
  <si>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</si>
  <si>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</si>
  <si>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</si>
  <si>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</si>
  <si>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</si>
  <si>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</si>
  <si>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</si>
  <si>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</si>
  <si>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</si>
  <si>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</si>
  <si>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</si>
  <si>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</si>
  <si>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</si>
  <si>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</si>
  <si>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</si>
  <si>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</si>
  <si>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</si>
  <si>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</si>
  <si>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</si>
  <si>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</si>
  <si>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</si>
  <si>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</si>
  <si>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</si>
  <si>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</si>
  <si>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</si>
  <si>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</si>
  <si>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</si>
  <si>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</si>
  <si>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</si>
  <si>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</si>
  <si>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</si>
  <si>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</si>
  <si>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</si>
  <si>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</si>
  <si>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</si>
  <si>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</si>
  <si>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</si>
  <si>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</si>
  <si>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</si>
  <si>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</si>
  <si>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</si>
  <si>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</si>
  <si>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</si>
  <si>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</si>
  <si>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</si>
  <si>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</si>
  <si>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</si>
  <si>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</si>
  <si>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</si>
  <si>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</si>
  <si>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</si>
  <si>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</si>
  <si>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</si>
  <si>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</si>
  <si>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</si>
  <si>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</si>
  <si>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</si>
  <si>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</si>
  <si>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</si>
  <si>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</si>
  <si>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</si>
  <si>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</si>
  <si>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</si>
  <si>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</si>
  <si>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</si>
  <si>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</si>
  <si>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</si>
  <si>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</si>
  <si>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</si>
  <si>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</si>
  <si>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</si>
  <si>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</si>
  <si>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</si>
  <si>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</si>
  <si>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</si>
  <si>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</si>
  <si>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</si>
  <si>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</si>
  <si>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</si>
  <si>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</si>
  <si>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</si>
  <si>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</si>
  <si>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</si>
  <si>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</si>
  <si>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</si>
  <si>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</si>
  <si>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</si>
  <si>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</si>
  <si>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</si>
  <si>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</si>
  <si>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</si>
  <si>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</si>
  <si>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</si>
  <si>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</si>
  <si>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</si>
  <si>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</si>
  <si>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</si>
  <si>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</si>
  <si>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</si>
  <si>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</si>
  <si>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</si>
  <si>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</si>
  <si>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</si>
  <si>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</si>
  <si>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</si>
  <si>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</si>
  <si>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</si>
  <si>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</si>
  <si>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</si>
  <si>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</si>
  <si>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</si>
  <si>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</si>
  <si>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</si>
  <si>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</si>
  <si>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</si>
  <si>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</si>
  <si>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</si>
  <si>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</si>
  <si>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</si>
  <si>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</si>
  <si>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</si>
  <si>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</si>
  <si>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</si>
  <si>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</si>
  <si>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</si>
  <si>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</si>
  <si>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</si>
  <si>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</si>
  <si>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</si>
  <si>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</si>
  <si>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</si>
  <si>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</si>
  <si>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</si>
  <si>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</si>
  <si>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</si>
  <si>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</si>
  <si>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</si>
  <si>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</si>
  <si>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</si>
  <si>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</si>
  <si>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</si>
  <si>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</si>
  <si>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</si>
  <si>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</si>
  <si>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</si>
  <si>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</si>
  <si>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</si>
  <si>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</si>
  <si>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</si>
  <si>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</si>
  <si>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</si>
  <si>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</si>
  <si>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</si>
  <si>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</si>
  <si>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</si>
  <si>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</si>
  <si>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</si>
  <si>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</si>
  <si>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</si>
  <si>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</si>
  <si>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</si>
  <si>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</si>
  <si>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</si>
  <si>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</si>
  <si>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</si>
  <si>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</si>
  <si>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</si>
  <si>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</si>
  <si>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</si>
  <si>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</si>
  <si>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</si>
  <si>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</si>
  <si>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</si>
  <si>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</si>
  <si>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</si>
  <si>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</si>
  <si>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</si>
  <si>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</si>
  <si>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</si>
  <si>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</si>
  <si>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</si>
  <si>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</si>
  <si>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</si>
  <si>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</si>
  <si>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</si>
  <si>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</si>
  <si>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</si>
  <si>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</si>
  <si>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</si>
  <si>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</si>
  <si>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</si>
  <si>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</si>
  <si>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</si>
  <si>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</si>
  <si>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</si>
  <si>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</si>
  <si>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</si>
  <si>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</si>
  <si>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</si>
  <si>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</si>
  <si>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</si>
  <si>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</si>
  <si>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</si>
  <si>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</si>
  <si>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</si>
  <si>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</si>
  <si>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</si>
  <si>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</si>
  <si>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</si>
  <si>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</si>
  <si>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</si>
  <si>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</si>
  <si>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</si>
  <si>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</si>
  <si>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</si>
  <si>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</si>
  <si>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</si>
  <si>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</si>
  <si>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</si>
  <si>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</si>
  <si>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</si>
  <si>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</si>
  <si>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</si>
  <si>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</si>
  <si>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</si>
  <si>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</si>
  <si>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</si>
  <si>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</si>
  <si>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</si>
  <si>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</si>
  <si>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</si>
  <si>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</si>
  <si>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</si>
  <si>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</si>
  <si>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</si>
  <si>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</si>
  <si>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</si>
  <si>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</si>
  <si>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</si>
  <si>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</si>
  <si>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</si>
  <si>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</si>
  <si>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</si>
  <si>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</si>
  <si>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</si>
  <si>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</si>
  <si>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</si>
  <si>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</si>
  <si>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</si>
  <si>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</si>
  <si>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</si>
  <si>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</si>
  <si>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</si>
  <si>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</si>
  <si>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</si>
  <si>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</si>
  <si>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</si>
  <si>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</si>
  <si>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</si>
  <si>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</si>
  <si>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</si>
  <si>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</si>
  <si>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</si>
  <si>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</si>
  <si>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</si>
  <si>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</si>
  <si>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</si>
  <si>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</si>
  <si>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</si>
  <si>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</si>
  <si>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</si>
  <si>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</si>
  <si>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</si>
  <si>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</si>
  <si>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</si>
  <si>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</si>
  <si>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</si>
  <si>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</si>
  <si>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</si>
  <si>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</si>
  <si>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</si>
  <si>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</si>
  <si>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</si>
  <si>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</si>
  <si>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</si>
  <si>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</si>
  <si>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</si>
  <si>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</si>
  <si>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</si>
  <si>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</si>
  <si>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</si>
  <si>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</si>
  <si>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</si>
  <si>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</si>
  <si>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</si>
  <si>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</si>
  <si>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</si>
  <si>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</si>
  <si>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</si>
  <si>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</si>
  <si>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</si>
  <si>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</si>
  <si>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</si>
  <si>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</si>
  <si>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</si>
  <si>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</si>
  <si>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</si>
  <si>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</si>
  <si>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</si>
  <si>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</si>
  <si>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</si>
  <si>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</si>
  <si>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</si>
  <si>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</si>
  <si>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</si>
  <si>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</si>
  <si>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</si>
  <si>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</si>
  <si>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</si>
  <si>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</si>
  <si>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</si>
  <si>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</si>
  <si>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</si>
  <si>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</si>
  <si>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</si>
  <si>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</si>
  <si>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</si>
  <si>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</si>
  <si>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</si>
  <si>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</si>
  <si>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</si>
  <si>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</si>
  <si>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</si>
  <si>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</si>
  <si>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</si>
  <si>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</si>
  <si>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</si>
  <si>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</si>
  <si>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</si>
  <si>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</si>
  <si>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</si>
  <si>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</si>
  <si>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</si>
  <si>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</si>
  <si>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</si>
  <si>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</si>
  <si>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</si>
  <si>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</si>
  <si>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</si>
  <si>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</si>
  <si>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</si>
  <si>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</si>
  <si>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</si>
  <si>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</si>
  <si>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</si>
  <si>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</si>
  <si>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</si>
  <si>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</si>
  <si>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</si>
  <si>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</si>
  <si>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</si>
  <si>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</si>
  <si>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</si>
  <si>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</si>
  <si>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</si>
  <si>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</si>
  <si>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</si>
  <si>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</si>
  <si>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</si>
  <si>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</si>
  <si>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</si>
  <si>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</si>
  <si>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</si>
  <si>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</si>
  <si>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</si>
  <si>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</si>
  <si>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</si>
  <si>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</si>
  <si>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</si>
  <si>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</si>
  <si>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</si>
  <si>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</si>
  <si>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</si>
  <si>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</si>
  <si>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</si>
  <si>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</si>
  <si>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</si>
  <si>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</si>
  <si>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</si>
  <si>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</si>
  <si>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</si>
  <si>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</si>
  <si>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</si>
  <si>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</si>
  <si>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</si>
  <si>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</si>
  <si>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</si>
  <si>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</si>
  <si>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</si>
  <si>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</si>
  <si>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</si>
  <si>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</si>
  <si>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</si>
  <si>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</si>
  <si>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</si>
  <si>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</si>
  <si>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</si>
  <si>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</si>
  <si>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</si>
  <si>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</si>
  <si>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</si>
  <si>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</si>
  <si>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</si>
  <si>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</si>
  <si>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</si>
  <si>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</si>
  <si>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</si>
  <si>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</si>
  <si>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</si>
  <si>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</si>
  <si>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</si>
  <si>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</si>
  <si>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</si>
  <si>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</si>
  <si>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</si>
  <si>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</si>
  <si>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</si>
  <si>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</si>
  <si>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</si>
  <si>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</si>
  <si>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</si>
  <si>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</si>
  <si>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</si>
  <si>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</si>
  <si>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</si>
  <si>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</si>
  <si>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</si>
  <si>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</si>
  <si>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</si>
  <si>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</si>
  <si>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</si>
  <si>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</si>
  <si>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</si>
  <si>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</si>
  <si>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</si>
  <si>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</si>
  <si>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</si>
  <si>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</si>
  <si>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</si>
  <si>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</si>
  <si>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</si>
  <si>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</si>
  <si>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</si>
  <si>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</si>
  <si>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</si>
  <si>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</si>
  <si>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</si>
  <si>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</si>
  <si>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</si>
  <si>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</si>
  <si>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</si>
  <si>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</si>
  <si>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</si>
  <si>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</si>
  <si>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</si>
  <si>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</si>
  <si>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</si>
  <si>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</si>
  <si>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</si>
  <si>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</si>
  <si>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</si>
  <si>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</si>
  <si>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</si>
  <si>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</si>
  <si>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</si>
  <si>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</si>
  <si>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</si>
  <si>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</si>
  <si>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</si>
  <si>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</si>
  <si>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</si>
  <si>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</si>
  <si>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</si>
  <si>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</si>
  <si>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</si>
  <si>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</si>
  <si>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</si>
  <si>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</si>
  <si>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</si>
  <si>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</si>
  <si>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</si>
  <si>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</si>
  <si>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</si>
  <si>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</si>
  <si>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</si>
  <si>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</si>
  <si>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</si>
  <si>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</si>
  <si>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</si>
  <si>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</si>
  <si>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</si>
  <si>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</si>
  <si>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</si>
  <si>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</si>
  <si>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</si>
  <si>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</si>
  <si>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</si>
  <si>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</si>
  <si>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</si>
  <si>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</si>
  <si>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</si>
  <si>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</si>
  <si>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</si>
  <si>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</si>
  <si>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</si>
  <si>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</si>
  <si>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</si>
  <si>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</si>
  <si>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</si>
  <si>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</si>
  <si>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</si>
  <si>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</si>
  <si>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</si>
  <si>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</si>
  <si>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</si>
  <si>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</si>
  <si>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</si>
  <si>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</si>
  <si>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</si>
  <si>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</si>
  <si>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</si>
  <si>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</si>
  <si>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</si>
  <si>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</si>
  <si>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</si>
  <si>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</si>
  <si>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</si>
  <si>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</si>
  <si>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</si>
  <si>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</si>
  <si>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</si>
  <si>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</si>
  <si>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</si>
  <si>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</si>
  <si>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</si>
  <si>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</si>
  <si>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</si>
  <si>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</si>
  <si>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</si>
  <si>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</si>
  <si>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</si>
  <si>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</si>
  <si>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</si>
  <si>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</si>
  <si>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</si>
  <si>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</si>
  <si>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</si>
  <si>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</si>
  <si>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</si>
  <si>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</si>
  <si>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</si>
  <si>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</si>
  <si>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</si>
  <si>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</si>
  <si>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</si>
  <si>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</si>
  <si>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</si>
  <si>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</si>
  <si>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</si>
  <si>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</si>
  <si>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</si>
  <si>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</si>
  <si>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</si>
  <si>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</si>
  <si>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</si>
  <si>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</si>
  <si>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</si>
  <si>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</si>
  <si>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</si>
  <si>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</si>
  <si>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</si>
  <si>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</si>
  <si>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</si>
  <si>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</si>
  <si>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</si>
  <si>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</si>
  <si>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</si>
  <si>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</si>
  <si>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</si>
  <si>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</si>
  <si>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</si>
  <si>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</si>
  <si>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</si>
  <si>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</si>
  <si>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</si>
  <si>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</si>
  <si>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</si>
  <si>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</si>
  <si>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</si>
  <si>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</si>
  <si>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</si>
  <si>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</si>
  <si>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</si>
  <si>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</si>
  <si>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</si>
  <si>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</si>
  <si>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</si>
  <si>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</si>
  <si>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</si>
  <si>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</si>
  <si>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</si>
  <si>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</si>
  <si>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</si>
  <si>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</si>
  <si>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</si>
  <si>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</si>
  <si>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</si>
  <si>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</si>
  <si>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</si>
  <si>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</si>
  <si>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</si>
  <si>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</si>
  <si>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</si>
  <si>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</si>
  <si>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</si>
  <si>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</si>
  <si>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</si>
  <si>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</si>
  <si>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</si>
  <si>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</si>
  <si>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</si>
  <si>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</si>
  <si>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</si>
  <si>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</si>
  <si>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</si>
  <si>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</si>
  <si>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</si>
  <si>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</si>
  <si>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</si>
  <si>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</si>
  <si>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</si>
  <si>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</si>
  <si>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</si>
  <si>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</si>
  <si>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</si>
  <si>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</si>
  <si>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</si>
  <si>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</si>
  <si>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</si>
  <si>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</si>
  <si>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</si>
  <si>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</si>
  <si>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</si>
  <si>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</si>
  <si>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</si>
  <si>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</si>
  <si>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</si>
  <si>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</si>
  <si>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</si>
  <si>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</si>
  <si>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</si>
  <si>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</si>
  <si>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</si>
  <si>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</si>
  <si>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</si>
  <si>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</si>
  <si>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</si>
  <si>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</si>
  <si>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</si>
  <si>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</si>
  <si>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</si>
  <si>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</si>
  <si>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</si>
  <si>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</si>
  <si>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</si>
  <si>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</si>
  <si>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</si>
  <si>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</si>
  <si>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</si>
  <si>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</si>
  <si>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</si>
  <si>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</si>
  <si>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</si>
  <si>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</si>
  <si>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</si>
  <si>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</si>
  <si>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</si>
  <si>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</si>
  <si>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</si>
  <si>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</si>
  <si>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</si>
  <si>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</si>
  <si>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</si>
  <si>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</si>
  <si>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</si>
  <si>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</si>
  <si>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</si>
  <si>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</si>
  <si>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</si>
  <si>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</si>
  <si>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</si>
  <si>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</si>
  <si>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</si>
  <si>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</si>
  <si>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</si>
  <si>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</si>
  <si>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</si>
  <si>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</si>
  <si>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</si>
  <si>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</si>
  <si>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</si>
  <si>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</si>
  <si>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</si>
  <si>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</si>
  <si>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</si>
  <si>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</si>
  <si>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</si>
  <si>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</si>
  <si>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</si>
  <si>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</si>
  <si>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</si>
  <si>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</si>
  <si>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</si>
  <si>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</si>
  <si>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</si>
  <si>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</si>
  <si>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</si>
  <si>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</si>
  <si>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</si>
  <si>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</si>
  <si>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</si>
  <si>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</si>
  <si>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</si>
  <si>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</si>
  <si>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</si>
  <si>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</si>
  <si>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</si>
  <si>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</si>
  <si>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</si>
  <si>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</si>
  <si>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</si>
  <si>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</si>
  <si>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</si>
  <si>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</si>
  <si>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</si>
  <si>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</si>
  <si>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</si>
  <si>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</si>
  <si>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</si>
  <si>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</si>
  <si>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</si>
  <si>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</si>
  <si>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</si>
  <si>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</si>
  <si>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</si>
  <si>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</si>
  <si>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</si>
  <si>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</si>
  <si>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</si>
  <si>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</si>
  <si>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</si>
  <si>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</si>
  <si>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</si>
  <si>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</si>
  <si>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</si>
  <si>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</si>
  <si>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</si>
  <si>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</si>
  <si>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</si>
  <si>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</si>
  <si>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</si>
  <si>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</si>
  <si>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</si>
  <si>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</si>
  <si>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</si>
  <si>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</si>
  <si>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</si>
  <si>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</si>
  <si>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</si>
  <si>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</si>
  <si>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</si>
  <si>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</si>
  <si>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</si>
  <si>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</si>
  <si>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</si>
  <si>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</si>
  <si>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</si>
  <si>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</si>
  <si>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</si>
  <si>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</si>
  <si>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</si>
  <si>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</si>
  <si>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</si>
  <si>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</si>
  <si>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</si>
  <si>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</si>
  <si>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</si>
  <si>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</si>
  <si>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</si>
  <si>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</si>
  <si>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</si>
  <si>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</si>
  <si>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</si>
  <si>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</si>
  <si>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</si>
  <si>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</si>
  <si>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</si>
  <si>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</si>
  <si>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</si>
  <si>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</si>
  <si>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</si>
  <si>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</si>
  <si>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</si>
  <si>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</si>
  <si>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</si>
  <si>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</si>
  <si>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</si>
  <si>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</si>
  <si>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</si>
  <si>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</si>
  <si>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</si>
  <si>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</si>
  <si>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</si>
  <si>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</si>
  <si>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</si>
  <si>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</si>
  <si>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</si>
  <si>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</si>
  <si>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</si>
  <si>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</si>
  <si>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</si>
  <si>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</si>
  <si>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</si>
  <si>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</si>
  <si>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</si>
  <si>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</si>
  <si>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</si>
  <si>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</si>
  <si>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</si>
  <si>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</si>
  <si>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</si>
  <si>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</si>
  <si>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</si>
  <si>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</si>
  <si>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</si>
  <si>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</si>
  <si>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</si>
  <si>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</si>
  <si>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</si>
  <si>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</si>
  <si>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</si>
  <si>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</si>
  <si>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</si>
  <si>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</si>
  <si>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</si>
  <si>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</si>
  <si>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</si>
  <si>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</si>
  <si>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</si>
  <si>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</si>
  <si>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</si>
  <si>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</si>
  <si>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</si>
  <si>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</si>
  <si>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</si>
  <si>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</si>
  <si>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</si>
  <si>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</si>
  <si>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</si>
  <si>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</si>
  <si>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</si>
  <si>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</si>
  <si>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</si>
  <si>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</si>
  <si>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</si>
  <si>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</si>
  <si>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</si>
  <si>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</si>
  <si>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</si>
  <si>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</si>
  <si>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</si>
  <si>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</si>
  <si>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</si>
  <si>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</si>
  <si>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</si>
  <si>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</si>
  <si>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</si>
  <si>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</si>
  <si>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</si>
  <si>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</si>
  <si>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</si>
  <si>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</si>
  <si>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</si>
  <si>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</si>
  <si>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</si>
  <si>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</si>
  <si>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</si>
  <si>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</si>
  <si>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</si>
  <si>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</si>
  <si>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</si>
  <si>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</si>
  <si>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</si>
  <si>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</si>
  <si>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</si>
  <si>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</si>
  <si>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</si>
  <si>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</si>
  <si>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</si>
  <si>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</si>
  <si>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</si>
  <si>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</si>
  <si>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</si>
  <si>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</si>
  <si>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</si>
  <si>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</si>
  <si>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</si>
  <si>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</si>
  <si>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</si>
  <si>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</si>
  <si>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</si>
  <si>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</si>
  <si>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</si>
  <si>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</si>
  <si>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</si>
  <si>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</si>
  <si>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</si>
  <si>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</si>
  <si>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</si>
  <si>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</si>
  <si>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</si>
  <si>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</si>
  <si>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</si>
  <si>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</si>
  <si>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</si>
  <si>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</si>
  <si>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</si>
  <si>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</si>
  <si>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</si>
  <si>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</si>
  <si>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</si>
  <si>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</si>
  <si>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</si>
  <si>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</si>
  <si>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</si>
  <si>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</si>
  <si>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</si>
  <si>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</si>
  <si>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</si>
  <si>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</si>
  <si>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</si>
  <si>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</si>
  <si>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</si>
  <si>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</si>
  <si>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</si>
  <si>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</si>
  <si>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</si>
  <si>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</si>
  <si>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</si>
  <si>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</si>
  <si>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</si>
  <si>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</si>
  <si>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</si>
  <si>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</si>
  <si>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</si>
  <si>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</si>
  <si>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</si>
  <si>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</si>
  <si>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</si>
  <si>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</si>
  <si>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</si>
  <si>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</si>
  <si>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</si>
  <si>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</si>
  <si>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</si>
  <si>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</si>
  <si>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</si>
  <si>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</si>
  <si>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</si>
  <si>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</si>
  <si>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</si>
  <si>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</si>
  <si>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</si>
  <si>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</si>
  <si>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</si>
  <si>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</si>
  <si>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</si>
  <si>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</si>
  <si>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</si>
  <si>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</si>
  <si>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</si>
  <si>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</si>
  <si>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</si>
  <si>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</si>
  <si>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</si>
  <si>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</si>
  <si>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</si>
  <si>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</si>
  <si>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</si>
  <si>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</si>
  <si>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</si>
  <si>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</si>
  <si>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</si>
  <si>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</si>
  <si>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</si>
  <si>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</si>
  <si>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</si>
  <si>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</si>
  <si>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</si>
  <si>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</si>
  <si>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</si>
  <si>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</si>
  <si>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</si>
  <si>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</si>
  <si>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</si>
  <si>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</si>
  <si>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</si>
  <si>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</si>
  <si>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</si>
  <si>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</si>
  <si>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</si>
  <si>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</si>
  <si>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</si>
  <si>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</si>
  <si>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</si>
  <si>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</si>
  <si>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</si>
  <si>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</si>
  <si>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</si>
  <si>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</si>
  <si>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</si>
  <si>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</si>
  <si>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</si>
  <si>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</si>
  <si>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</si>
  <si>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</si>
  <si>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</si>
  <si>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</si>
  <si>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</si>
  <si>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</si>
  <si>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</si>
  <si>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</si>
  <si>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</si>
  <si>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</si>
  <si>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</si>
  <si>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</si>
  <si>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</si>
  <si>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</si>
  <si>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</si>
  <si>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</si>
  <si>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</si>
  <si>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</si>
  <si>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</si>
  <si>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</si>
  <si>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</si>
  <si>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</si>
  <si>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</si>
  <si>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</si>
  <si>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</si>
  <si>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</si>
  <si>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</si>
  <si>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</si>
  <si>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</si>
  <si>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</si>
  <si>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</si>
  <si>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</si>
  <si>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</si>
  <si>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</si>
  <si>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</si>
  <si>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</si>
  <si>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</si>
  <si>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</si>
  <si>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</si>
  <si>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</si>
  <si>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</si>
  <si>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</si>
  <si>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</si>
  <si>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</si>
  <si>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</si>
  <si>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</si>
  <si>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</si>
  <si>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</si>
  <si>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</si>
  <si>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</si>
  <si>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</si>
  <si>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</si>
  <si>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</si>
  <si>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</si>
  <si>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</si>
  <si>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</si>
  <si>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</si>
  <si>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</si>
  <si>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</si>
  <si>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</si>
  <si>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</si>
  <si>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</si>
  <si>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</si>
  <si>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</si>
  <si>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</si>
  <si>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</si>
  <si>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</si>
  <si>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</si>
  <si>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</si>
  <si>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</si>
  <si>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</si>
  <si>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</si>
  <si>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</si>
  <si>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</si>
  <si>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</si>
  <si>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</si>
  <si>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</si>
  <si>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</si>
  <si>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</si>
  <si>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</si>
  <si>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</si>
  <si>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</si>
  <si>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</si>
  <si>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</si>
  <si>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</si>
  <si>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</si>
  <si>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</si>
  <si>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</si>
  <si>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</si>
  <si>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</si>
  <si>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</si>
  <si>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</si>
  <si>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</si>
  <si>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</si>
  <si>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</si>
  <si>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</si>
  <si>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</si>
  <si>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</si>
  <si>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</si>
  <si>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</si>
  <si>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</si>
  <si>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</si>
  <si>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</si>
  <si>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</si>
  <si>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</si>
  <si>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</si>
  <si>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</si>
  <si>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</si>
  <si>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</si>
  <si>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</si>
  <si>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</si>
  <si>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</si>
  <si>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</si>
  <si>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</si>
  <si>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</si>
  <si>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</si>
  <si>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</si>
  <si>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</si>
  <si>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</si>
  <si>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</si>
  <si>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</si>
  <si>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</si>
  <si>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</si>
  <si>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</si>
  <si>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</si>
  <si>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</si>
  <si>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</si>
  <si>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</si>
  <si>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</si>
  <si>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</si>
  <si>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</si>
  <si>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</si>
  <si>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</si>
  <si>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</si>
  <si>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</si>
  <si>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</si>
  <si>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</si>
  <si>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</si>
  <si>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</si>
  <si>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</si>
  <si>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</si>
  <si>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</si>
  <si>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</si>
  <si>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</si>
  <si>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</si>
  <si>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</si>
  <si>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</si>
  <si>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</si>
  <si>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</si>
  <si>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</si>
  <si>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</si>
  <si>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</si>
  <si>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</si>
  <si>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</si>
  <si>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</si>
  <si>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</si>
  <si>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</si>
  <si>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</si>
  <si>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</si>
  <si>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</si>
  <si>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</si>
  <si>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</si>
  <si>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</si>
  <si>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</si>
  <si>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</si>
  <si>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</si>
  <si>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</si>
  <si>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</si>
  <si>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</si>
  <si>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</si>
  <si>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</si>
  <si>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</si>
  <si>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</si>
  <si>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</si>
  <si>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</si>
  <si>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</si>
  <si>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</si>
  <si>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</si>
  <si>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</si>
  <si>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</si>
  <si>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</si>
  <si>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</si>
  <si>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</si>
  <si>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</si>
  <si>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</si>
  <si>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</si>
  <si>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</si>
  <si>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</si>
  <si>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</si>
  <si>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</si>
  <si>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</si>
  <si>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</si>
  <si>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</si>
  <si>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</si>
  <si>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</si>
  <si>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</si>
  <si>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</si>
  <si>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</si>
  <si>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</si>
  <si>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</si>
  <si>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</si>
  <si>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</si>
  <si>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</si>
  <si>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</si>
  <si>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</si>
  <si>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</si>
  <si>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</si>
  <si>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</si>
  <si>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</si>
  <si>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</si>
  <si>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</si>
  <si>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</si>
  <si>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</si>
  <si>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</si>
  <si>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</si>
  <si>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</si>
  <si>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</si>
  <si>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</si>
  <si>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</si>
  <si>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</si>
  <si>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</si>
  <si>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</si>
  <si>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</si>
  <si>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</si>
  <si>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</si>
  <si>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</si>
  <si>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</si>
  <si>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</si>
  <si>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</si>
  <si>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</si>
  <si>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</si>
  <si>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</si>
  <si>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</si>
  <si>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</si>
  <si>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</si>
  <si>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</si>
  <si>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</si>
  <si>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</si>
  <si>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</si>
  <si>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</si>
  <si>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</si>
  <si>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</si>
  <si>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</si>
  <si>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</si>
  <si>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</si>
  <si>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</si>
  <si>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</si>
  <si>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</si>
  <si>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</si>
  <si>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</si>
  <si>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</si>
  <si>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</si>
  <si>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</si>
  <si>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</si>
  <si>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</si>
  <si>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</si>
  <si>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</si>
  <si>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</si>
  <si>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</si>
  <si>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</si>
  <si>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</si>
  <si>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</si>
  <si>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</si>
  <si>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</si>
  <si>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</si>
  <si>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</si>
  <si>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</si>
  <si>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</si>
  <si>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</si>
  <si>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</si>
  <si>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</si>
  <si>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</si>
  <si>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</si>
  <si>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</si>
  <si>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</si>
  <si>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</si>
  <si>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</si>
  <si>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</si>
  <si>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</si>
  <si>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</si>
  <si>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</si>
  <si>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</si>
  <si>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</si>
  <si>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</si>
  <si>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</si>
  <si>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</si>
  <si>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</si>
  <si>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</si>
  <si>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</si>
  <si>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</si>
  <si>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</si>
  <si>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</si>
  <si>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</si>
  <si>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</si>
  <si>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</si>
  <si>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</si>
  <si>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</si>
  <si>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</si>
  <si>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</si>
  <si>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</si>
  <si>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</si>
  <si>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</si>
  <si>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</si>
  <si>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</si>
  <si>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</si>
  <si>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</si>
  <si>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</si>
  <si>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</si>
  <si>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</si>
  <si>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</si>
  <si>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</si>
  <si>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</si>
  <si>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</si>
  <si>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</si>
  <si>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</si>
  <si>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</si>
  <si>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</si>
  <si>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</si>
  <si>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</si>
  <si>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</si>
  <si>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</si>
  <si>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</si>
  <si>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</si>
  <si>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</si>
  <si>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</si>
  <si>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</si>
  <si>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</si>
  <si>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</si>
  <si>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</si>
  <si>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</si>
  <si>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</si>
  <si>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</si>
  <si>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</si>
  <si>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</si>
  <si>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</si>
  <si>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</si>
  <si>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</si>
  <si>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</si>
  <si>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</si>
  <si>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</si>
  <si>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</si>
  <si>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</si>
  <si>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</si>
  <si>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</si>
  <si>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</si>
  <si>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</si>
  <si>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</si>
  <si>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</si>
  <si>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</si>
  <si>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</si>
  <si>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</si>
  <si>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</si>
  <si>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</si>
  <si>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</si>
  <si>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</si>
  <si>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</si>
  <si>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</si>
  <si>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</si>
  <si>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</si>
  <si>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</si>
  <si>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</si>
  <si>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</si>
  <si>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</si>
  <si>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</si>
  <si>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</si>
  <si>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</si>
  <si>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</si>
  <si>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</si>
  <si>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</si>
  <si>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</si>
  <si>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</si>
  <si>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</si>
  <si>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</si>
  <si>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</si>
  <si>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</si>
  <si>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</si>
  <si>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</si>
  <si>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</si>
  <si>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</si>
  <si>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</si>
  <si>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</si>
  <si>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</si>
  <si>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</si>
  <si>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</si>
  <si>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</si>
  <si>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</si>
  <si>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</si>
  <si>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</si>
  <si>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</si>
  <si>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</si>
  <si>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</si>
  <si>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</si>
  <si>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</si>
  <si>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</si>
  <si>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</si>
  <si>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</si>
  <si>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</si>
  <si>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</si>
  <si>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</si>
  <si>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</si>
  <si>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</si>
  <si>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</si>
  <si>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</si>
  <si>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</si>
  <si>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</si>
  <si>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</si>
  <si>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</si>
  <si>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</si>
  <si>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</si>
  <si>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</si>
  <si>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</si>
  <si>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</si>
  <si>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</si>
  <si>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</si>
  <si>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</si>
  <si>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</si>
  <si>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</si>
  <si>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</si>
  <si>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</si>
  <si>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</si>
  <si>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</si>
  <si>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</si>
  <si>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</si>
  <si>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</si>
  <si>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</si>
  <si>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</si>
  <si>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</si>
  <si>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</si>
  <si>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</si>
  <si>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</si>
  <si>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</si>
  <si>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</si>
  <si>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</si>
  <si>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</si>
  <si>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</si>
  <si>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</si>
  <si>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</si>
  <si>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</si>
  <si>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</si>
  <si>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</si>
  <si>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</si>
  <si>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</si>
  <si>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</si>
  <si>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</si>
  <si>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</si>
  <si>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</si>
  <si>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</si>
  <si>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</si>
  <si>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</si>
  <si>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</si>
  <si>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</si>
  <si>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</si>
  <si>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</si>
  <si>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</si>
  <si>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</si>
  <si>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</si>
  <si>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</si>
  <si>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</si>
  <si>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</si>
  <si>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</si>
  <si>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</si>
  <si>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</si>
  <si>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</si>
  <si>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</si>
  <si>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</si>
  <si>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</si>
  <si>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</si>
  <si>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</si>
  <si>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</si>
  <si>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</si>
  <si>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</si>
  <si>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</si>
  <si>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</si>
  <si>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</si>
  <si>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</si>
  <si>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</si>
  <si>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</si>
  <si>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</si>
  <si>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</si>
  <si>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</si>
  <si>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</si>
  <si>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</si>
  <si>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</si>
  <si>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</si>
  <si>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</si>
  <si>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</si>
  <si>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</si>
  <si>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</si>
  <si>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</si>
  <si>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</si>
  <si>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</si>
  <si>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</si>
  <si>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</si>
  <si>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</si>
  <si>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</si>
  <si>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</si>
  <si>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</si>
  <si>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</si>
  <si>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</si>
  <si>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</si>
  <si>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</si>
  <si>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</si>
  <si>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</si>
  <si>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</si>
  <si>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</si>
  <si>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</si>
  <si>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</si>
  <si>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</si>
  <si>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</si>
  <si>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</si>
  <si>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</si>
  <si>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</si>
  <si>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</si>
  <si>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</si>
  <si>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</si>
  <si>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</si>
  <si>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</si>
  <si>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</si>
  <si>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</si>
  <si>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</si>
  <si>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</si>
  <si>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</si>
  <si>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</si>
  <si>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</si>
  <si>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</si>
  <si>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</si>
  <si>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</si>
  <si>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</si>
  <si>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</si>
  <si>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</si>
  <si>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</si>
  <si>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</si>
  <si>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</si>
  <si>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</si>
  <si>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</si>
  <si>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</si>
  <si>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</si>
  <si>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</si>
  <si>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</si>
  <si>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</si>
  <si>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</si>
  <si>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</si>
  <si>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</si>
  <si>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</si>
  <si>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</si>
  <si>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</si>
  <si>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</si>
  <si>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</si>
  <si>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</si>
  <si>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</si>
  <si>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</si>
  <si>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</si>
  <si>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</si>
  <si>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</si>
  <si>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</si>
  <si>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</si>
  <si>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</si>
  <si>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</si>
  <si>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</si>
  <si>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</si>
  <si>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</si>
  <si>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</si>
  <si>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</si>
  <si>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</si>
  <si>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</si>
  <si>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</si>
  <si>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</si>
  <si>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</si>
  <si>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</si>
  <si>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</si>
  <si>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</si>
  <si>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</si>
  <si>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</si>
  <si>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</si>
  <si>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</si>
  <si>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</si>
  <si>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</si>
  <si>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</si>
  <si>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</si>
  <si>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</si>
  <si>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</si>
  <si>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</si>
  <si>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</si>
  <si>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</si>
  <si>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</si>
  <si>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</si>
  <si>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</si>
  <si>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</si>
  <si>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</si>
  <si>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</si>
  <si>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</si>
  <si>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</si>
  <si>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</si>
  <si>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</si>
  <si>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</si>
  <si>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</si>
  <si>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</si>
  <si>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</si>
  <si>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</si>
  <si>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</si>
  <si>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</si>
  <si>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</si>
  <si>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</si>
  <si>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</si>
  <si>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</si>
  <si>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</si>
  <si>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</si>
  <si>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</si>
  <si>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</si>
  <si>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</si>
  <si>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</si>
  <si>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</si>
  <si>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</si>
  <si>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</si>
  <si>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</si>
  <si>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</si>
  <si>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</si>
  <si>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</si>
  <si>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</si>
  <si>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</si>
  <si>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</si>
  <si>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</si>
  <si>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</si>
  <si>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</si>
  <si>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</si>
  <si>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</si>
  <si>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</si>
  <si>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</si>
  <si>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</si>
  <si>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</si>
  <si>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</si>
  <si>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</si>
  <si>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</si>
  <si>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</si>
  <si>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</si>
  <si>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</si>
  <si>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</si>
  <si>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</si>
  <si>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</si>
  <si>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</si>
  <si>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</si>
  <si>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</si>
  <si>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</si>
  <si>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</si>
  <si>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</si>
  <si>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</si>
  <si>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</si>
  <si>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</si>
  <si>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</si>
  <si>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</si>
  <si>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</si>
  <si>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</si>
  <si>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</si>
  <si>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</si>
  <si>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</si>
  <si>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</si>
  <si>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</si>
  <si>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</si>
  <si>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</si>
  <si>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</si>
  <si>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</si>
  <si>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</si>
  <si>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</si>
  <si>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</si>
  <si>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</si>
  <si>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</si>
  <si>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</si>
  <si>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</si>
  <si>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</si>
  <si>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</si>
  <si>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</si>
  <si>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</si>
  <si>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</si>
  <si>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</si>
  <si>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</si>
  <si>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</si>
  <si>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</si>
  <si>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</si>
  <si>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</si>
  <si>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</si>
  <si>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</si>
  <si>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</si>
  <si>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</si>
  <si>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</si>
  <si>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</si>
  <si>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</si>
  <si>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</si>
  <si>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</si>
  <si>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</si>
  <si>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</si>
  <si>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</si>
  <si>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</si>
  <si>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</si>
  <si>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</si>
  <si>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</si>
  <si>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</si>
  <si>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</si>
  <si>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</si>
  <si>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</si>
  <si>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</si>
  <si>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</si>
  <si>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</si>
  <si>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</si>
  <si>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</si>
  <si>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</si>
  <si>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</si>
  <si>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</si>
  <si>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</si>
  <si>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</si>
  <si>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</si>
  <si>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</si>
  <si>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</si>
  <si>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</si>
  <si>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</si>
  <si>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</si>
  <si>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</si>
  <si>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</si>
  <si>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</si>
  <si>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</si>
  <si>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</si>
  <si>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</si>
  <si>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</si>
  <si>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</si>
  <si>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</si>
  <si>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</si>
  <si>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</si>
  <si>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</si>
  <si>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</si>
  <si>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</si>
  <si>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</si>
  <si>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</si>
  <si>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</si>
  <si>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</si>
  <si>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</si>
  <si>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</si>
  <si>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</si>
  <si>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</si>
  <si>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</si>
  <si>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</si>
  <si>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</si>
  <si>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</si>
  <si>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</si>
  <si>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</si>
  <si>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</si>
  <si>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</si>
  <si>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</si>
  <si>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</si>
  <si>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</si>
  <si>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</si>
  <si>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</si>
  <si>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</si>
  <si>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</si>
  <si>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</si>
  <si>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</si>
  <si>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</si>
  <si>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</si>
  <si>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</si>
  <si>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</si>
  <si>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</si>
  <si>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</si>
  <si>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</si>
  <si>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</si>
  <si>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</si>
  <si>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</si>
  <si>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</si>
  <si>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</si>
  <si>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</si>
  <si>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</si>
  <si>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</si>
  <si>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</si>
  <si>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</si>
  <si>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</si>
  <si>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</si>
  <si>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</si>
  <si>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</si>
  <si>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</si>
  <si>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</si>
  <si>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</si>
  <si>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</si>
  <si>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</si>
  <si>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</si>
  <si>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</si>
  <si>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</si>
  <si>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</si>
  <si>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</si>
  <si>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</si>
  <si>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</si>
  <si>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</si>
  <si>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</si>
  <si>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</si>
  <si>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</si>
  <si>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</si>
  <si>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</si>
  <si>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</si>
  <si>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</si>
  <si>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</si>
  <si>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</si>
  <si>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</si>
  <si>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</si>
  <si>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</si>
  <si>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</si>
  <si>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</si>
  <si>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</si>
  <si>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</si>
  <si>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</si>
  <si>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</si>
  <si>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</si>
  <si>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</si>
  <si>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</si>
  <si>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</si>
  <si>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</si>
  <si>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</si>
  <si>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</si>
  <si>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</si>
  <si>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</si>
  <si>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</si>
  <si>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</si>
  <si>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</si>
  <si>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</si>
  <si>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</si>
  <si>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</si>
  <si>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</si>
  <si>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</si>
  <si>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</si>
  <si>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</si>
  <si>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</si>
  <si>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</si>
  <si>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</si>
  <si>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</si>
  <si>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</si>
  <si>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</si>
  <si>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</si>
  <si>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</si>
  <si>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</si>
  <si>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</si>
  <si>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</si>
  <si>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</si>
  <si>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</si>
  <si>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</si>
  <si>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</si>
  <si>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</si>
  <si>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</si>
  <si>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</si>
  <si>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</si>
  <si>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</si>
  <si>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</si>
  <si>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</si>
  <si>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</si>
  <si>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</si>
  <si>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</si>
  <si>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</si>
  <si>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</si>
  <si>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</si>
  <si>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</si>
  <si>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</si>
  <si>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</si>
  <si>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</si>
  <si>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</si>
  <si>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</si>
  <si>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</si>
  <si>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</si>
  <si>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</si>
  <si>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</si>
  <si>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</si>
  <si>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</si>
  <si>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</si>
  <si>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</si>
  <si>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</si>
  <si>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</si>
  <si>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</si>
  <si>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</si>
  <si>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</si>
  <si>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</si>
  <si>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</si>
  <si>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</si>
  <si>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</si>
  <si>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</si>
  <si>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</si>
  <si>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</si>
  <si>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</si>
  <si>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</si>
  <si>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</si>
  <si>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</si>
  <si>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</si>
  <si>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</si>
  <si>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</si>
  <si>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</si>
  <si>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</si>
  <si>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</si>
  <si>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</si>
  <si>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</si>
  <si>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</si>
  <si>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</si>
  <si>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</si>
  <si>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</si>
  <si>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</si>
  <si>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</si>
  <si>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</si>
  <si>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</si>
  <si>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</si>
  <si>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</si>
  <si>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</si>
  <si>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</si>
  <si>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</si>
  <si>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</si>
  <si>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</si>
  <si>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</si>
  <si>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</si>
  <si>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</si>
  <si>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</si>
  <si>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</si>
  <si>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</si>
  <si>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</si>
  <si>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</si>
  <si>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</si>
  <si>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</si>
  <si>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</si>
  <si>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</si>
  <si>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</si>
  <si>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</si>
  <si>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</si>
  <si>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</si>
  <si>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</si>
  <si>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</si>
  <si>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</si>
  <si>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</si>
  <si>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</si>
  <si>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</si>
  <si>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</si>
  <si>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</si>
  <si>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</si>
  <si>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</si>
  <si>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</si>
  <si>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</si>
  <si>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</si>
  <si>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</si>
  <si>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</si>
  <si>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</si>
  <si>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</si>
  <si>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</si>
  <si>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</si>
  <si>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</si>
  <si>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</si>
  <si>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</si>
  <si>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</si>
  <si>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</si>
  <si>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</si>
  <si>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</si>
  <si>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</si>
  <si>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</si>
  <si>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</si>
  <si>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</si>
  <si>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</si>
  <si>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</si>
  <si>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</si>
  <si>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</si>
  <si>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</si>
  <si>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</si>
  <si>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</si>
  <si>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</si>
  <si>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</si>
  <si>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</si>
  <si>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</si>
  <si>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</si>
  <si>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</si>
  <si>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</si>
  <si>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</si>
  <si>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</si>
  <si>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</si>
  <si>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</si>
  <si>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</si>
  <si>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</si>
  <si>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</si>
  <si>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</si>
  <si>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</si>
  <si>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</si>
  <si>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</si>
  <si>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</si>
  <si>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</si>
  <si>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</si>
  <si>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</si>
  <si>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</si>
  <si>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</si>
  <si>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</si>
  <si>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</si>
  <si>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</si>
  <si>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</si>
  <si>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</si>
  <si>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</si>
  <si>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</si>
  <si>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</si>
  <si>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</si>
  <si>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</si>
  <si>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</si>
  <si>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</si>
  <si>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</si>
  <si>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</si>
  <si>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</si>
  <si>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</si>
  <si>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</si>
  <si>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</si>
  <si>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</si>
  <si>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</si>
  <si>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</si>
  <si>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</si>
  <si>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</si>
  <si>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</si>
  <si>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</si>
  <si>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</si>
  <si>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</si>
  <si>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</si>
  <si>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</si>
  <si>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</si>
  <si>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</si>
  <si>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</si>
  <si>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</si>
  <si>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</si>
  <si>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</si>
  <si>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</si>
  <si>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</si>
  <si>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</si>
  <si>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</si>
  <si>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</si>
  <si>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</si>
  <si>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</si>
  <si>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</si>
  <si>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</si>
  <si>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</si>
  <si>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</si>
  <si>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</si>
  <si>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</si>
  <si>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</si>
  <si>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</si>
  <si>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</si>
  <si>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</si>
  <si>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</si>
  <si>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</si>
  <si>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</si>
  <si>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</si>
  <si>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</si>
  <si>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</si>
  <si>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</si>
  <si>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</si>
  <si>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</si>
  <si>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</si>
  <si>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</si>
  <si>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</si>
  <si>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</si>
  <si>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</si>
  <si>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</si>
  <si>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</si>
  <si>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</si>
  <si>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</si>
  <si>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</si>
  <si>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</si>
  <si>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</si>
  <si>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</si>
  <si>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</si>
  <si>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</si>
  <si>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</si>
  <si>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</si>
  <si>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</si>
  <si>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</si>
  <si>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</si>
  <si>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</si>
  <si>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</si>
  <si>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</si>
  <si>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</si>
  <si>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</si>
  <si>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</si>
  <si>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</si>
  <si>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</si>
  <si>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</si>
  <si>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</si>
  <si>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</si>
  <si>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</si>
  <si>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</si>
  <si>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</si>
  <si>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</si>
  <si>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</si>
  <si>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</si>
  <si>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</si>
  <si>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</si>
  <si>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</si>
  <si>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</si>
  <si>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</si>
  <si>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</si>
  <si>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</si>
  <si>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</si>
  <si>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</si>
  <si>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</si>
  <si>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</si>
  <si>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</si>
  <si>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</si>
  <si>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</si>
  <si>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</si>
  <si>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</si>
  <si>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</si>
  <si>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</si>
  <si>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</si>
  <si>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</si>
  <si>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</si>
  <si>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</si>
  <si>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</si>
  <si>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</si>
  <si>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</si>
  <si>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</si>
  <si>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</si>
  <si>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</si>
  <si>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</si>
  <si>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</si>
  <si>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</si>
  <si>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</si>
  <si>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</si>
  <si>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</si>
  <si>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</si>
  <si>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</si>
  <si>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</si>
  <si>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</si>
  <si>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</si>
  <si>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</si>
  <si>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</si>
  <si>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</si>
  <si>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</si>
  <si>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</si>
  <si>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</si>
  <si>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</si>
  <si>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</si>
  <si>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</si>
  <si>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</si>
  <si>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</si>
  <si>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</si>
  <si>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</si>
  <si>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</si>
  <si>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</si>
  <si>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</si>
  <si>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</si>
  <si>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</si>
  <si>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</si>
  <si>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</si>
  <si>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</si>
  <si>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</si>
  <si>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</si>
  <si>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</si>
  <si>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</si>
  <si>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</si>
  <si>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</si>
  <si>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</si>
  <si>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</si>
  <si>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</si>
  <si>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</si>
  <si>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</si>
  <si>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</si>
  <si>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</si>
  <si>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</si>
  <si>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</si>
  <si>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</si>
  <si>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</si>
  <si>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</si>
  <si>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</si>
  <si>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</si>
  <si>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</si>
  <si>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</si>
  <si>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</si>
  <si>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</si>
  <si>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</si>
  <si>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</si>
  <si>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</si>
  <si>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</si>
  <si>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</si>
  <si>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</si>
  <si>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</si>
  <si>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</si>
  <si>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</si>
  <si>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</si>
  <si>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</si>
  <si>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</si>
  <si>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</si>
  <si>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</si>
  <si>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</si>
  <si>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</si>
  <si>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</si>
  <si>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</si>
  <si>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</si>
  <si>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</si>
  <si>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</si>
  <si>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</si>
  <si>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</si>
  <si>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</si>
  <si>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</si>
  <si>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</si>
  <si>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</si>
  <si>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</si>
  <si>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</si>
  <si>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</si>
  <si>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</si>
  <si>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</si>
  <si>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</si>
  <si>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</si>
  <si>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</si>
  <si>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</si>
  <si>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</si>
  <si>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</si>
  <si>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</si>
  <si>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</si>
  <si>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</si>
  <si>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</si>
  <si>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</si>
  <si>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</si>
  <si>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</si>
  <si>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</si>
  <si>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</si>
  <si>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</si>
  <si>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</si>
  <si>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</si>
  <si>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</si>
  <si>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</si>
  <si>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</si>
  <si>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</si>
  <si>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</si>
  <si>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</si>
  <si>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</si>
  <si>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</si>
  <si>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</si>
  <si>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</si>
  <si>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</si>
  <si>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</si>
  <si>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</si>
  <si>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</si>
  <si>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</si>
  <si>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</si>
  <si>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</si>
  <si>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</si>
  <si>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</si>
  <si>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</si>
  <si>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</si>
  <si>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</si>
  <si>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</si>
  <si>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</si>
  <si>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</si>
  <si>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</si>
  <si>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</si>
  <si>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</si>
  <si>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</si>
  <si>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</si>
  <si>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</si>
  <si>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</si>
  <si>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</si>
  <si>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</si>
  <si>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</si>
  <si>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</si>
  <si>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</si>
  <si>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</si>
  <si>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</si>
  <si>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</si>
  <si>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</si>
  <si>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</si>
  <si>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</si>
  <si>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</si>
  <si>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</si>
  <si>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</si>
  <si>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</si>
  <si>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</si>
  <si>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</si>
  <si>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</si>
  <si>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</si>
  <si>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</si>
  <si>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</si>
  <si>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</si>
  <si>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</si>
  <si>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</si>
  <si>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</si>
  <si>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</si>
  <si>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</si>
  <si>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</si>
  <si>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</si>
  <si>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</si>
  <si>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</si>
  <si>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</si>
  <si>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</si>
  <si>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</si>
  <si>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</si>
  <si>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</si>
  <si>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</si>
  <si>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</si>
  <si>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</si>
  <si>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</si>
  <si>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</si>
  <si>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</si>
  <si>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</si>
  <si>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</si>
  <si>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</si>
  <si>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</si>
  <si>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</si>
  <si>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</si>
  <si>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</si>
  <si>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</si>
  <si>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</si>
  <si>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</si>
  <si>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</si>
  <si>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</si>
  <si>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</si>
  <si>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</si>
  <si>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</si>
  <si>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</si>
  <si>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</si>
  <si>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</si>
  <si>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</si>
  <si>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</si>
  <si>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</si>
  <si>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</si>
  <si>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</si>
  <si>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</si>
  <si>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</si>
  <si>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</si>
  <si>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</si>
  <si>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</si>
  <si>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</si>
  <si>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</si>
  <si>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</si>
  <si>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</si>
  <si>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</si>
  <si>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</si>
  <si>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</si>
  <si>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</si>
  <si>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</si>
  <si>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</si>
  <si>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</si>
  <si>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</si>
  <si>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</si>
  <si>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</si>
  <si>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</si>
  <si>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</si>
  <si>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</si>
  <si>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</si>
  <si>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</si>
  <si>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</si>
  <si>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</si>
  <si>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</si>
  <si>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</si>
  <si>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</si>
  <si>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</si>
  <si>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</si>
  <si>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</si>
  <si>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</si>
  <si>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</si>
  <si>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</si>
  <si>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</si>
  <si>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</si>
  <si>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</si>
  <si>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</si>
  <si>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</si>
  <si>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</si>
  <si>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</si>
  <si>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</si>
  <si>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</si>
  <si>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</si>
  <si>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</si>
  <si>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</si>
  <si>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</si>
  <si>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</si>
  <si>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</si>
  <si>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</si>
  <si>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</si>
  <si>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</si>
  <si>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</si>
  <si>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</si>
  <si>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</si>
  <si>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</si>
  <si>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</si>
  <si>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</si>
  <si>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</si>
  <si>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</si>
  <si>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</si>
  <si>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</si>
  <si>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</si>
  <si>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</si>
  <si>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</si>
  <si>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</si>
  <si>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</si>
  <si>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</si>
  <si>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</si>
  <si>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</si>
  <si>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</si>
  <si>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</si>
  <si>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</si>
  <si>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</si>
  <si>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</si>
  <si>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</si>
  <si>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</si>
  <si>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</si>
  <si>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</si>
  <si>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</si>
  <si>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</si>
  <si>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</si>
  <si>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</si>
  <si>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</si>
  <si>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</si>
  <si>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</si>
  <si>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</si>
  <si>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</si>
  <si>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</si>
  <si>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</si>
  <si>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</si>
  <si>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</si>
  <si>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</si>
  <si>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</si>
  <si>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</si>
  <si>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</si>
  <si>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</si>
  <si>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</si>
  <si>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</si>
  <si>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</si>
  <si>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</si>
  <si>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</si>
  <si>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</si>
  <si>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</si>
  <si>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</si>
  <si>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</si>
  <si>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</si>
  <si>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</si>
  <si>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</si>
  <si>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</si>
  <si>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</si>
  <si>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</si>
  <si>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</si>
  <si>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</si>
  <si>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</si>
  <si>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</si>
  <si>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</si>
  <si>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</si>
  <si>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</si>
  <si>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</si>
  <si>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</si>
  <si>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</si>
  <si>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</si>
  <si>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</si>
  <si>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</si>
  <si>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</si>
  <si>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</si>
  <si>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</si>
  <si>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</si>
  <si>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</si>
  <si>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</si>
  <si>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</si>
  <si>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</si>
  <si>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</si>
  <si>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</si>
  <si>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</si>
  <si>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</si>
  <si>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</si>
  <si>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</si>
  <si>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</si>
  <si>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</si>
  <si>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</si>
  <si>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</si>
  <si>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</si>
  <si>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</si>
  <si>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</si>
  <si>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</si>
  <si>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</si>
  <si>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</si>
  <si>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</si>
  <si>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</si>
  <si>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</si>
  <si>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</si>
  <si>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</si>
  <si>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</si>
  <si>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</si>
  <si>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</si>
  <si>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</si>
  <si>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</si>
  <si>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</si>
  <si>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</si>
  <si>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</si>
  <si>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</si>
  <si>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</si>
  <si>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</si>
  <si>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</si>
  <si>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</si>
  <si>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</si>
  <si>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</si>
  <si>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</si>
  <si>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</si>
  <si>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</si>
  <si>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</si>
  <si>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</si>
  <si>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</si>
  <si>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</si>
  <si>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</si>
  <si>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</si>
  <si>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</si>
  <si>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</si>
  <si>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</si>
  <si>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</si>
  <si>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</si>
  <si>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</si>
  <si>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</si>
  <si>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</si>
  <si>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</si>
  <si>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</si>
  <si>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</si>
  <si>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</si>
  <si>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</si>
  <si>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</si>
  <si>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</si>
  <si>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</si>
  <si>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</si>
  <si>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</si>
  <si>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</si>
  <si>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</si>
  <si>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</si>
  <si>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</si>
  <si>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</si>
  <si>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</si>
  <si>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</si>
  <si>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</si>
  <si>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</si>
  <si>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</si>
  <si>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</si>
  <si>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</si>
  <si>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</si>
  <si>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</si>
  <si>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</si>
  <si>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</si>
  <si>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</si>
  <si>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</si>
  <si>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</si>
  <si>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</si>
  <si>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</si>
  <si>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</si>
  <si>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</si>
  <si>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</si>
  <si>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</si>
  <si>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</si>
  <si>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</si>
  <si>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</si>
  <si>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</si>
  <si>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</si>
  <si>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</si>
  <si>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</si>
  <si>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</si>
  <si>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</si>
  <si>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</si>
  <si>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</si>
  <si>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</si>
  <si>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</si>
  <si>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</si>
  <si>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</si>
  <si>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</si>
  <si>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</si>
  <si>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</si>
  <si>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</si>
  <si>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</si>
  <si>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</si>
  <si>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</si>
  <si>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</si>
  <si>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</si>
  <si>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</si>
  <si>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</si>
  <si>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</si>
  <si>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</si>
  <si>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</si>
  <si>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</si>
  <si>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</si>
  <si>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</si>
  <si>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</si>
  <si>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</si>
  <si>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</si>
  <si>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</si>
  <si>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</si>
  <si>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</si>
  <si>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</si>
  <si>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</si>
  <si>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</si>
  <si>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</si>
  <si>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</si>
  <si>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</si>
  <si>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</si>
  <si>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</si>
  <si>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</si>
  <si>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</si>
  <si>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</si>
  <si>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</si>
  <si>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</si>
  <si>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</si>
  <si>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</si>
  <si>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</si>
  <si>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</si>
  <si>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</si>
  <si>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</si>
  <si>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</si>
  <si>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</si>
  <si>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</si>
  <si>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</si>
  <si>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</si>
  <si>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</si>
  <si>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</si>
  <si>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</si>
  <si>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</si>
  <si>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</si>
  <si>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</si>
  <si>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</si>
  <si>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</si>
  <si>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</si>
  <si>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</si>
  <si>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</si>
  <si>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</si>
  <si>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</si>
  <si>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</si>
  <si>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</si>
  <si>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</si>
  <si>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</si>
  <si>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</si>
  <si>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</si>
  <si>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</si>
  <si>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</si>
  <si>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</si>
  <si>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</si>
  <si>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</si>
  <si>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</si>
  <si>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</si>
  <si>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</si>
  <si>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</si>
  <si>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</si>
  <si>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</si>
  <si>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</si>
  <si>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</si>
  <si>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</si>
  <si>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</si>
  <si>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</si>
  <si>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</si>
  <si>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</si>
  <si>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</si>
  <si>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</si>
  <si>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</si>
  <si>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</si>
  <si>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</si>
  <si>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</si>
  <si>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</si>
  <si>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</si>
  <si>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</si>
  <si>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</si>
  <si>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</si>
  <si>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</si>
  <si>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</si>
  <si>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</si>
  <si>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</si>
  <si>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</si>
  <si>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</si>
  <si>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</si>
  <si>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</si>
  <si>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</si>
  <si>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</si>
  <si>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</si>
  <si>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</si>
  <si>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</si>
  <si>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</si>
  <si>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</si>
  <si>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</si>
  <si>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</si>
  <si>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</si>
  <si>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</si>
  <si>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</si>
  <si>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</si>
  <si>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</si>
  <si>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</si>
  <si>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</si>
  <si>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</si>
  <si>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</si>
  <si>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</si>
  <si>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</si>
  <si>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</si>
  <si>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</si>
  <si>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</si>
  <si>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</si>
  <si>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</si>
  <si>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</si>
  <si>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</si>
  <si>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</si>
  <si>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</si>
  <si>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</si>
  <si>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</si>
  <si>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</si>
  <si>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</si>
  <si>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</si>
  <si>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</si>
  <si>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</si>
  <si>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</si>
  <si>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</si>
  <si>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</si>
  <si>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</si>
  <si>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</si>
  <si>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</si>
  <si>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</si>
  <si>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</si>
  <si>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</si>
  <si>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</si>
  <si>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</si>
  <si>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</si>
  <si>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</si>
  <si>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</si>
  <si>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</si>
  <si>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</si>
  <si>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</si>
  <si>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</si>
  <si>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</si>
  <si>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</si>
  <si>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</si>
  <si>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</si>
  <si>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</si>
  <si>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</si>
  <si>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</si>
  <si>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</si>
  <si>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</si>
  <si>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</si>
  <si>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</si>
  <si>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</si>
  <si>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</si>
  <si>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</si>
  <si>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</si>
  <si>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</si>
  <si>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</si>
  <si>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</si>
  <si>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</si>
  <si>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</si>
  <si>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</si>
  <si>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</si>
  <si>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</si>
  <si>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</si>
  <si>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</si>
  <si>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</si>
  <si>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</si>
  <si>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</si>
  <si>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</si>
  <si>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</si>
  <si>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</si>
  <si>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</si>
  <si>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</si>
  <si>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</si>
  <si>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</si>
  <si>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</si>
  <si>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</si>
  <si>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</si>
  <si>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</si>
  <si>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</si>
  <si>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</si>
  <si>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</si>
  <si>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</si>
  <si>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</si>
  <si>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</si>
  <si>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</si>
  <si>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</si>
  <si>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</si>
  <si>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</si>
  <si>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</si>
  <si>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</si>
  <si>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</si>
  <si>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</si>
  <si>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</si>
  <si>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</si>
  <si>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</si>
  <si>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</si>
  <si>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</si>
  <si>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</si>
  <si>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</si>
  <si>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</si>
  <si>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</si>
  <si>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</si>
  <si>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</si>
  <si>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</si>
  <si>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</si>
  <si>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</si>
  <si>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</si>
  <si>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</si>
  <si>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</si>
  <si>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</si>
  <si>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</si>
  <si>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</si>
  <si>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</si>
  <si>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</si>
  <si>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</si>
  <si>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</si>
  <si>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</si>
  <si>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</si>
  <si>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</si>
  <si>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</si>
  <si>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</si>
  <si>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</si>
  <si>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</si>
  <si>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</si>
  <si>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</si>
  <si>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</si>
  <si>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</si>
  <si>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</si>
  <si>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</si>
  <si>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</si>
  <si>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</si>
  <si>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</si>
  <si>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</si>
  <si>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</si>
  <si>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</si>
  <si>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</si>
  <si>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</si>
  <si>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</si>
  <si>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</si>
  <si>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</si>
  <si>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</si>
  <si>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</si>
  <si>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</si>
  <si>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</si>
  <si>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</si>
  <si>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</si>
  <si>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</si>
  <si>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</si>
  <si>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</si>
  <si>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</si>
  <si>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</si>
  <si>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</si>
  <si>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</si>
  <si>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</si>
  <si>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</si>
  <si>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</si>
  <si>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</si>
  <si>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</si>
  <si>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</si>
  <si>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</si>
  <si>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</si>
  <si>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</si>
  <si>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</si>
  <si>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</si>
  <si>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</si>
  <si>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</si>
  <si>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</si>
  <si>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</si>
  <si>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</si>
  <si>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</si>
  <si>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</si>
  <si>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</si>
  <si>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</si>
  <si>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</si>
  <si>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</si>
  <si>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</si>
  <si>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</si>
  <si>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</si>
  <si>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</si>
  <si>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</si>
  <si>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</si>
  <si>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</si>
  <si>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</si>
  <si>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</si>
  <si>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</si>
  <si>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</si>
  <si>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</si>
  <si>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</si>
  <si>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</si>
  <si>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</si>
  <si>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</si>
  <si>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</si>
  <si>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</si>
  <si>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</si>
  <si>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</si>
  <si>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</si>
  <si>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</si>
  <si>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</si>
  <si>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</si>
  <si>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</si>
  <si>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</si>
  <si>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</si>
  <si>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</si>
  <si>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</si>
  <si>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</si>
  <si>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</si>
  <si>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</si>
  <si>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</si>
  <si>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</si>
  <si>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</si>
  <si>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</si>
  <si>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</si>
  <si>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</si>
  <si>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</si>
  <si>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</si>
  <si>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</si>
  <si>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</si>
  <si>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</si>
  <si>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</si>
  <si>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</si>
  <si>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</si>
  <si>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</si>
  <si>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</si>
  <si>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</si>
  <si>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</si>
  <si>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</si>
  <si>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</si>
  <si>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</si>
  <si>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</si>
  <si>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</si>
  <si>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</si>
  <si>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</si>
  <si>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</si>
  <si>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</si>
  <si>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</si>
  <si>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</si>
  <si>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</si>
  <si>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</si>
  <si>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</si>
  <si>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</si>
  <si>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</si>
  <si>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</si>
  <si>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</si>
  <si>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</si>
  <si>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</si>
  <si>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</si>
  <si>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</si>
  <si>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</si>
  <si>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</si>
  <si>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</si>
  <si>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</si>
  <si>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</si>
  <si>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</si>
  <si>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</si>
  <si>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</si>
  <si>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</si>
  <si>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</si>
  <si>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</si>
  <si>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</si>
  <si>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</si>
  <si>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</si>
  <si>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</si>
  <si>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</si>
  <si>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</si>
  <si>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</si>
  <si>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</si>
  <si>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</si>
  <si>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</si>
  <si>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</si>
  <si>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</si>
  <si>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</si>
  <si>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</si>
  <si>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</si>
  <si>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</si>
  <si>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</si>
  <si>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</si>
  <si>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</si>
  <si>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</si>
  <si>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</si>
  <si>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</si>
  <si>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</si>
  <si>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</si>
  <si>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</si>
  <si>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</si>
  <si>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</si>
  <si>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</si>
  <si>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</si>
  <si>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</si>
  <si>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</si>
  <si>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</si>
  <si>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</si>
  <si>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</si>
  <si>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</si>
  <si>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</si>
  <si>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</si>
  <si>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</si>
  <si>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</si>
  <si>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</si>
  <si>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</si>
  <si>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</si>
  <si>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</si>
  <si>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</si>
  <si>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</si>
  <si>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</si>
  <si>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</si>
  <si>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</si>
  <si>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</si>
  <si>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</si>
  <si>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</si>
  <si>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</si>
  <si>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</si>
  <si>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</si>
  <si>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</si>
  <si>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</si>
  <si>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</si>
  <si>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</si>
  <si>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</si>
  <si>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</si>
  <si>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</si>
  <si>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</si>
  <si>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</si>
  <si>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</si>
  <si>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</si>
  <si>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</si>
  <si>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</si>
  <si>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</si>
  <si>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</si>
  <si>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</si>
  <si>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</si>
  <si>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</si>
  <si>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</si>
  <si>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</si>
  <si>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</si>
  <si>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</si>
  <si>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</si>
  <si>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</si>
  <si>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</si>
  <si>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</si>
  <si>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</si>
  <si>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</si>
  <si>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</si>
  <si>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</si>
  <si>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</si>
  <si>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</si>
  <si>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</si>
  <si>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</si>
  <si>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</si>
  <si>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</si>
  <si>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</si>
  <si>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</si>
  <si>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</si>
  <si>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</si>
  <si>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</si>
  <si>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</si>
  <si>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</si>
  <si>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</si>
  <si>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</si>
  <si>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</si>
  <si>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</si>
  <si>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</si>
  <si>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</si>
  <si>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</si>
  <si>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</si>
  <si>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</si>
  <si>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</si>
  <si>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</si>
  <si>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</si>
  <si>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</si>
  <si>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</si>
  <si>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</si>
  <si>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</si>
  <si>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</si>
  <si>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</si>
  <si>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</si>
  <si>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</si>
  <si>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</si>
  <si>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</si>
  <si>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</si>
  <si>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</si>
  <si>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</si>
  <si>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</si>
  <si>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</si>
  <si>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</si>
  <si>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</si>
  <si>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</si>
  <si>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</si>
  <si>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</si>
  <si>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</si>
  <si>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</si>
  <si>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</si>
  <si>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</si>
  <si>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</si>
  <si>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</si>
  <si>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</si>
  <si>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</si>
  <si>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</si>
  <si>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</si>
  <si>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</si>
  <si>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</si>
  <si>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</si>
  <si>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</si>
  <si>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</si>
  <si>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</si>
  <si>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</si>
  <si>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</si>
  <si>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</si>
  <si>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</si>
  <si>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</si>
  <si>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</si>
  <si>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</si>
  <si>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</si>
  <si>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</si>
  <si>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</si>
  <si>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</si>
  <si>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</si>
  <si>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</si>
  <si>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</si>
  <si>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</si>
  <si>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</si>
  <si>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</si>
  <si>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</si>
  <si>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</si>
  <si>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</si>
  <si>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</si>
  <si>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</si>
  <si>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</si>
  <si>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</si>
  <si>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</si>
  <si>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</si>
  <si>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</si>
  <si>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</si>
  <si>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</si>
  <si>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</si>
  <si>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</si>
  <si>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</si>
  <si>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</si>
  <si>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</si>
  <si>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</si>
  <si>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</si>
  <si>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</si>
  <si>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</si>
  <si>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</si>
  <si>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</si>
  <si>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</si>
  <si>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</si>
  <si>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</si>
  <si>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</si>
  <si>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</si>
  <si>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</si>
  <si>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</si>
  <si>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</si>
  <si>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</si>
  <si>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</si>
  <si>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</si>
  <si>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</si>
  <si>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</si>
  <si>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</si>
  <si>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</si>
  <si>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</si>
  <si>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</si>
  <si>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</si>
  <si>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</si>
  <si>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</si>
  <si>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</si>
  <si>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</si>
  <si>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</si>
  <si>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</si>
  <si>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</si>
  <si>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</si>
  <si>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</si>
  <si>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</si>
  <si>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</si>
  <si>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</si>
  <si>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</si>
  <si>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</si>
  <si>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</si>
  <si>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</si>
  <si>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</si>
  <si>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</si>
  <si>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</si>
  <si>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</si>
  <si>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</si>
  <si>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</si>
  <si>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</si>
  <si>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</si>
  <si>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</si>
  <si>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</si>
  <si>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</si>
  <si>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</si>
  <si>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</si>
  <si>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</si>
  <si>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</si>
  <si>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</si>
  <si>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</si>
  <si>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</si>
  <si>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</si>
  <si>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</si>
  <si>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</si>
  <si>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</si>
  <si>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</si>
  <si>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</si>
  <si>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</si>
  <si>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</si>
  <si>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</si>
  <si>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</si>
  <si>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</si>
  <si>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</si>
  <si>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</si>
  <si>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</si>
  <si>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</si>
  <si>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</si>
  <si>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</si>
  <si>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</si>
  <si>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</si>
  <si>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</si>
  <si>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</si>
  <si>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</si>
  <si>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</si>
  <si>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</si>
  <si>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</si>
  <si>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</si>
  <si>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</si>
  <si>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</si>
  <si>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</si>
  <si>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</si>
  <si>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</si>
  <si>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</si>
  <si>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</si>
  <si>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</si>
  <si>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</si>
  <si>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</si>
  <si>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</si>
  <si>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</si>
  <si>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</si>
  <si>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</si>
  <si>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</si>
  <si>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</si>
  <si>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</si>
  <si>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</si>
  <si>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</si>
  <si>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</si>
  <si>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</si>
  <si>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</si>
  <si>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</si>
  <si>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</si>
  <si>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</si>
  <si>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</si>
  <si>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</si>
  <si>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</si>
  <si>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</si>
  <si>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</si>
  <si>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</si>
  <si>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</si>
  <si>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</si>
  <si>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</si>
  <si>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</si>
  <si>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</si>
  <si>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</si>
  <si>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</si>
  <si>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</si>
  <si>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</si>
  <si>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</si>
  <si>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</si>
  <si>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</si>
  <si>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</si>
  <si>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</si>
  <si>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</si>
  <si>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</si>
  <si>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</si>
  <si>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</si>
  <si>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</si>
  <si>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</si>
  <si>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</si>
  <si>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</si>
  <si>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</si>
  <si>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</si>
  <si>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</si>
  <si>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</si>
  <si>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</si>
  <si>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</si>
  <si>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</si>
  <si>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</si>
  <si>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</si>
  <si>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</si>
  <si>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</si>
  <si>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</si>
  <si>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</si>
  <si>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</si>
  <si>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</si>
  <si>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</si>
  <si>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</si>
  <si>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</si>
  <si>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</si>
  <si>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</si>
  <si>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</si>
  <si>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</si>
  <si>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</si>
  <si>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</si>
  <si>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</si>
  <si>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</si>
  <si>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</si>
  <si>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</si>
  <si>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</si>
  <si>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</si>
  <si>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</si>
  <si>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</si>
  <si>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</si>
  <si>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</si>
  <si>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</si>
  <si>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</si>
  <si>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</si>
  <si>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</si>
  <si>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</si>
  <si>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</si>
  <si>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</si>
  <si>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</si>
  <si>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</si>
  <si>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</si>
  <si>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</si>
  <si>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</si>
  <si>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</si>
  <si>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</si>
  <si>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</si>
  <si>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</si>
  <si>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</si>
  <si>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</si>
  <si>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</si>
  <si>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</si>
  <si>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</si>
  <si>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</si>
  <si>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</si>
  <si>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</si>
  <si>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</si>
  <si>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</si>
  <si>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</si>
  <si>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</si>
  <si>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</si>
  <si>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</si>
  <si>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</si>
  <si>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</si>
  <si>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</si>
  <si>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</si>
  <si>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</si>
  <si>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</si>
  <si>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</si>
  <si>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</si>
  <si>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</si>
  <si>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</si>
  <si>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</si>
  <si>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</si>
  <si>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</si>
  <si>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</si>
  <si>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</si>
  <si>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</si>
  <si>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</si>
  <si>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</si>
  <si>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</si>
  <si>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</si>
  <si>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</si>
  <si>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</si>
  <si>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</si>
  <si>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</si>
  <si>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</si>
  <si>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</si>
  <si>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</si>
  <si>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</si>
  <si>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</si>
  <si>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</si>
  <si>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</si>
  <si>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</si>
  <si>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</si>
  <si>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</si>
  <si>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</si>
  <si>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</si>
  <si>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</si>
  <si>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</si>
  <si>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</si>
  <si>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</si>
  <si>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</si>
  <si>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</si>
  <si>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</si>
  <si>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</si>
  <si>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</si>
  <si>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</si>
  <si>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</si>
  <si>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</si>
  <si>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</si>
  <si>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</si>
  <si>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</si>
  <si>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</si>
  <si>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</si>
  <si>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</si>
  <si>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</si>
  <si>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</si>
  <si>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</si>
  <si>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</si>
  <si>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</si>
  <si>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</si>
  <si>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</si>
  <si>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</si>
  <si>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</si>
  <si>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</si>
  <si>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</si>
  <si>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</si>
  <si>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</si>
  <si>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</si>
  <si>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</si>
  <si>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</si>
  <si>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</si>
  <si>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</si>
  <si>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</si>
  <si>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</si>
  <si>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</si>
  <si>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</si>
  <si>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</si>
  <si>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</si>
  <si>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</si>
  <si>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</si>
  <si>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</si>
  <si>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</si>
  <si>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</si>
  <si>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</si>
  <si>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</si>
  <si>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</si>
  <si>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</si>
  <si>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</si>
  <si>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</si>
  <si>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</si>
  <si>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</si>
  <si>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</si>
  <si>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</si>
  <si>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</si>
  <si>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</si>
  <si>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</si>
  <si>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</si>
  <si>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</si>
  <si>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</si>
  <si>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</si>
  <si>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</si>
  <si>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</si>
  <si>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</si>
  <si>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</si>
  <si>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</si>
  <si>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</si>
  <si>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</si>
  <si>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</si>
  <si>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</si>
  <si>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</si>
  <si>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</si>
  <si>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</si>
  <si>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</si>
  <si>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</si>
  <si>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</si>
  <si>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</si>
  <si>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</si>
  <si>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</si>
  <si>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</si>
  <si>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</si>
  <si>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</si>
  <si>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</si>
  <si>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</si>
  <si>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</si>
  <si>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</si>
  <si>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</si>
  <si>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</si>
  <si>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</si>
  <si>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</si>
  <si>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</si>
  <si>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</si>
  <si>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</si>
  <si>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</si>
  <si>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</si>
  <si>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</si>
  <si>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</si>
  <si>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</si>
  <si>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</si>
  <si>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</si>
  <si>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</si>
  <si>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</si>
  <si>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</si>
  <si>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</si>
  <si>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</si>
  <si>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</si>
  <si>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</si>
  <si>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</si>
  <si>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</si>
  <si>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</si>
  <si>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</si>
  <si>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</si>
  <si>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</si>
  <si>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</si>
  <si>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</si>
  <si>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</si>
  <si>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</si>
  <si>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</si>
  <si>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</si>
  <si>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</si>
  <si>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</si>
  <si>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</si>
  <si>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</si>
  <si>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</si>
  <si>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</si>
  <si>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</si>
  <si>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</si>
  <si>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</si>
  <si>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</si>
  <si>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</si>
  <si>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</si>
  <si>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</si>
  <si>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</si>
  <si>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</si>
  <si>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</si>
  <si>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</si>
  <si>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</si>
  <si>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</si>
  <si>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</si>
  <si>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</si>
  <si>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</si>
  <si>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</si>
  <si>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</si>
  <si>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</si>
  <si>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</si>
  <si>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</si>
  <si>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</si>
  <si>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</si>
  <si>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</si>
  <si>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</si>
  <si>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</si>
  <si>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</si>
  <si>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</si>
  <si>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</si>
  <si>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</si>
  <si>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</si>
  <si>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</si>
  <si>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</si>
  <si>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</si>
  <si>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</si>
  <si>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</si>
  <si>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</si>
  <si>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</si>
  <si>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</si>
  <si>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</si>
  <si>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</si>
  <si>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</si>
  <si>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</si>
  <si>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</si>
  <si>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</si>
  <si>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</si>
  <si>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</si>
  <si>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</si>
  <si>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</si>
  <si>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</si>
  <si>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</si>
  <si>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</si>
  <si>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</si>
  <si>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</si>
  <si>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</si>
  <si>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</si>
  <si>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</si>
  <si>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</si>
  <si>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</si>
  <si>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</si>
  <si>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</si>
  <si>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</si>
  <si>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</si>
  <si>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</si>
  <si>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</si>
  <si>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</si>
  <si>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</si>
  <si>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</si>
  <si>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</si>
  <si>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</si>
  <si>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</si>
  <si>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</si>
  <si>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</si>
  <si>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</si>
  <si>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</si>
  <si>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</si>
  <si>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</si>
  <si>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</si>
  <si>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</si>
  <si>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</si>
  <si>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</si>
  <si>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</si>
  <si>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</si>
  <si>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</si>
  <si>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</si>
  <si>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</si>
  <si>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</si>
  <si>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</si>
  <si>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</si>
  <si>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</si>
  <si>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</si>
  <si>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</si>
  <si>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</si>
  <si>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</si>
  <si>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</si>
  <si>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</si>
  <si>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</si>
  <si>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</si>
  <si>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</si>
  <si>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</si>
  <si>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</si>
  <si>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</si>
  <si>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</si>
  <si>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</si>
  <si>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</si>
  <si>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</si>
  <si>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</si>
  <si>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</si>
  <si>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</si>
  <si>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</si>
  <si>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</si>
  <si>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</si>
  <si>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</si>
  <si>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</si>
  <si>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</si>
  <si>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</si>
  <si>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</si>
  <si>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</si>
  <si>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</si>
  <si>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</si>
  <si>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</si>
  <si>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</si>
  <si>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</si>
  <si>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</si>
  <si>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</si>
  <si>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</si>
  <si>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</si>
  <si>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</si>
  <si>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</si>
  <si>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</si>
  <si>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</si>
  <si>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</si>
  <si>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</si>
  <si>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</si>
  <si>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</si>
  <si>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</si>
  <si>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</si>
  <si>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</si>
  <si>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</si>
  <si>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</si>
  <si>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</si>
  <si>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</si>
  <si>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</si>
  <si>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</si>
  <si>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</si>
  <si>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</si>
  <si>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</si>
  <si>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</si>
  <si>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</si>
  <si>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</si>
  <si>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</si>
  <si>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</si>
  <si>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</si>
  <si>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</si>
  <si>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</si>
  <si>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</si>
  <si>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</si>
  <si>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</si>
  <si>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</si>
  <si>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</si>
  <si>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</si>
  <si>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</si>
  <si>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</si>
  <si>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</si>
  <si>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</si>
  <si>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</si>
  <si>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</si>
  <si>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</si>
  <si>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</si>
  <si>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</si>
  <si>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</si>
  <si>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</si>
  <si>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</si>
  <si>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</si>
  <si>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</si>
  <si>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</si>
  <si>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</si>
  <si>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</si>
  <si>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</si>
  <si>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</si>
  <si>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</si>
  <si>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</si>
  <si>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</si>
  <si>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</si>
  <si>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</si>
  <si>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</si>
  <si>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</si>
  <si>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</si>
  <si>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</si>
  <si>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</si>
  <si>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</si>
  <si>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</si>
  <si>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</si>
  <si>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</si>
  <si>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</si>
  <si>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</si>
  <si>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</si>
  <si>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</si>
  <si>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</si>
  <si>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</si>
  <si>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</si>
  <si>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</si>
  <si>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</si>
  <si>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</si>
  <si>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</si>
  <si>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</si>
  <si>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</si>
  <si>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</si>
  <si>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</si>
  <si>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</si>
  <si>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</si>
  <si>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</si>
  <si>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</si>
  <si>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</si>
  <si>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</si>
  <si>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</si>
  <si>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</si>
  <si>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</si>
  <si>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</si>
  <si>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</si>
  <si>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</si>
  <si>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</si>
  <si>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</si>
  <si>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</si>
  <si>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</si>
  <si>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</si>
  <si>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</si>
  <si>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</si>
  <si>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</si>
  <si>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</si>
  <si>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</si>
  <si>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</si>
  <si>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</si>
  <si>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</si>
  <si>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</si>
  <si>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</si>
  <si>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</si>
  <si>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</si>
  <si>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</si>
  <si>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</si>
  <si>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</si>
  <si>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</si>
  <si>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</si>
  <si>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</si>
  <si>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</si>
  <si>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</si>
  <si>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</si>
  <si>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</si>
  <si>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</si>
  <si>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</si>
  <si>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</si>
  <si>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</si>
  <si>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</si>
  <si>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</si>
  <si>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</si>
  <si>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</si>
  <si>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</si>
  <si>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</si>
  <si>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</si>
  <si>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</si>
  <si>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</si>
  <si>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</si>
  <si>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</si>
  <si>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</si>
  <si>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</si>
  <si>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</si>
  <si>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</si>
  <si>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</si>
  <si>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</si>
  <si>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</si>
  <si>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</si>
  <si>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</si>
  <si>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</si>
  <si>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</si>
  <si>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</si>
  <si>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</si>
  <si>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</si>
  <si>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</si>
  <si>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</si>
  <si>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</si>
  <si>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</si>
  <si>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</si>
  <si>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</si>
  <si>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</si>
  <si>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</si>
  <si>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</si>
  <si>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</si>
  <si>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</si>
  <si>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</si>
  <si>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</si>
  <si>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</si>
  <si>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</si>
  <si>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</si>
  <si>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</si>
  <si>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</si>
  <si>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</si>
  <si>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</si>
  <si>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</si>
  <si>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</si>
  <si>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</si>
  <si>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</si>
  <si>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</si>
  <si>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</si>
  <si>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</si>
  <si>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</si>
  <si>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</si>
  <si>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</si>
  <si>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</si>
  <si>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</si>
  <si>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</si>
  <si>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</si>
  <si>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</si>
  <si>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</si>
  <si>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</si>
  <si>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</si>
  <si>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</si>
  <si>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</si>
  <si>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</si>
  <si>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</si>
  <si>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</si>
  <si>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</si>
  <si>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</si>
  <si>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</si>
  <si>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</si>
  <si>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</si>
  <si>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</si>
  <si>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</si>
  <si>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</si>
  <si>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</si>
  <si>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</si>
  <si>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</si>
  <si>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</si>
  <si>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</si>
  <si>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</si>
  <si>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</si>
  <si>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</si>
  <si>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</si>
  <si>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</si>
  <si>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</si>
  <si>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</si>
  <si>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</si>
  <si>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</si>
  <si>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</si>
  <si>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</si>
  <si>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</si>
  <si>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</si>
  <si>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</si>
  <si>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</si>
  <si>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</si>
  <si>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</si>
  <si>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</si>
  <si>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</si>
  <si>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</si>
  <si>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</si>
  <si>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</si>
  <si>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</si>
  <si>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</si>
  <si>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</si>
  <si>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</si>
  <si>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</si>
  <si>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</si>
  <si>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</si>
  <si>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</si>
  <si>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</si>
  <si>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</si>
  <si>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</si>
  <si>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</si>
  <si>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</si>
  <si>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</si>
  <si>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</si>
  <si>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</si>
  <si>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</si>
  <si>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</si>
  <si>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</si>
  <si>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</si>
  <si>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</si>
  <si>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</si>
  <si>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</si>
  <si>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</si>
  <si>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</si>
  <si>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</si>
  <si>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</si>
  <si>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</si>
  <si>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</si>
  <si>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</si>
  <si>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</si>
  <si>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</si>
  <si>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</si>
  <si>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</si>
  <si>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</si>
  <si>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</si>
  <si>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</si>
  <si>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</si>
  <si>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</si>
  <si>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</si>
  <si>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</si>
  <si>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</si>
  <si>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</si>
  <si>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</si>
  <si>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</si>
  <si>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</si>
  <si>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</si>
  <si>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</si>
  <si>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</si>
  <si>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</si>
  <si>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</si>
  <si>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</si>
  <si>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</si>
  <si>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</si>
  <si>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</si>
  <si>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</si>
  <si>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</si>
  <si>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</si>
  <si>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</si>
  <si>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</si>
  <si>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</si>
  <si>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</si>
  <si>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</si>
  <si>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</si>
  <si>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</si>
  <si>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</si>
  <si>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</si>
  <si>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</si>
  <si>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</si>
  <si>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</si>
  <si>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</si>
  <si>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</si>
  <si>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</si>
  <si>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</si>
  <si>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</si>
  <si>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</si>
  <si>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</si>
  <si>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</si>
  <si>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</si>
  <si>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</si>
  <si>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</si>
  <si>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</si>
  <si>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</si>
  <si>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</si>
  <si>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</si>
  <si>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</si>
  <si>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</si>
  <si>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</si>
  <si>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</si>
  <si>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</si>
  <si>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</si>
  <si>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</si>
  <si>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</si>
  <si>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</si>
  <si>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</si>
  <si>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</si>
  <si>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</si>
  <si>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</si>
  <si>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</si>
  <si>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</si>
  <si>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</si>
  <si>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</si>
  <si>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</si>
  <si>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</si>
  <si>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</si>
  <si>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</si>
  <si>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</si>
  <si>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</si>
  <si>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</si>
  <si>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</si>
  <si>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</si>
  <si>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</si>
  <si>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</si>
  <si>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</si>
  <si>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</si>
  <si>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</si>
  <si>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</si>
  <si>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</si>
  <si>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</si>
  <si>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</si>
  <si>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</si>
  <si>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</si>
  <si>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</si>
  <si>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</si>
  <si>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</si>
  <si>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</si>
  <si>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</si>
  <si>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</si>
  <si>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</si>
  <si>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</si>
  <si>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</si>
  <si>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</si>
  <si>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</si>
  <si>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</si>
  <si>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</si>
  <si>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</si>
  <si>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</si>
  <si>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</si>
  <si>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</si>
  <si>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</si>
  <si>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</si>
  <si>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</si>
  <si>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</si>
  <si>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</si>
  <si>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</si>
  <si>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</si>
  <si>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</si>
  <si>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</si>
  <si>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</si>
  <si>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</si>
  <si>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</si>
  <si>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</si>
  <si>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</si>
  <si>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</si>
  <si>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</si>
  <si>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</si>
  <si>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</si>
  <si>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</si>
  <si>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</si>
  <si>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</si>
  <si>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</si>
  <si>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</si>
  <si>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</si>
  <si>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</si>
  <si>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</si>
  <si>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</si>
  <si>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</si>
  <si>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</si>
  <si>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</si>
  <si>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</si>
  <si>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</si>
  <si>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</si>
  <si>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</si>
  <si>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</si>
  <si>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</si>
  <si>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</si>
  <si>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</si>
  <si>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</si>
  <si>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</si>
  <si>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</si>
  <si>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</si>
  <si>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</si>
  <si>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</si>
  <si>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</si>
  <si>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</si>
  <si>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</si>
  <si>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</si>
  <si>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</si>
  <si>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</si>
  <si>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</si>
  <si>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</si>
  <si>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</si>
  <si>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</si>
  <si>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</si>
  <si>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</si>
  <si>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</si>
  <si>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</si>
  <si>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</si>
  <si>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</si>
  <si>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</si>
  <si>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</si>
  <si>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</si>
  <si>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</si>
  <si>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</si>
  <si>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</si>
  <si>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</si>
  <si>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</si>
  <si>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</si>
  <si>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</si>
  <si>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</si>
  <si>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</si>
  <si>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</si>
  <si>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</si>
  <si>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</si>
  <si>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</si>
  <si>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</si>
  <si>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</si>
  <si>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</si>
  <si>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</si>
  <si>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</si>
  <si>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</si>
  <si>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</si>
  <si>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</si>
  <si>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</si>
  <si>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</si>
  <si>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</si>
  <si>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</si>
  <si>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</si>
  <si>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</si>
  <si>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</si>
  <si>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</si>
  <si>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</si>
  <si>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</si>
  <si>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</si>
  <si>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</si>
  <si>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</si>
  <si>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</si>
  <si>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</si>
  <si>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</si>
  <si>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</si>
  <si>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</si>
  <si>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</si>
  <si>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</si>
  <si>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</si>
  <si>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</si>
  <si>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</si>
  <si>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</si>
  <si>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</si>
  <si>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</si>
  <si>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</si>
  <si>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</si>
  <si>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</si>
  <si>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</si>
  <si>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</si>
  <si>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</si>
  <si>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</si>
  <si>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</si>
  <si>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</si>
  <si>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</si>
  <si>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</si>
  <si>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</si>
  <si>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</si>
  <si>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</si>
  <si>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</si>
  <si>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</si>
  <si>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</si>
  <si>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</si>
  <si>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</si>
  <si>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</si>
  <si>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</si>
  <si>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</si>
  <si>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</si>
  <si>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</si>
  <si>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</si>
  <si>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</si>
  <si>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</si>
  <si>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</si>
  <si>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</si>
  <si>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</si>
  <si>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</si>
  <si>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</si>
  <si>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</si>
  <si>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</si>
  <si>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</si>
  <si>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</si>
  <si>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</si>
  <si>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</si>
  <si>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</si>
  <si>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</si>
  <si>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</si>
  <si>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</si>
  <si>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</si>
  <si>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</si>
  <si>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</si>
  <si>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</si>
  <si>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</si>
  <si>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</si>
  <si>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</si>
  <si>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</si>
  <si>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</si>
  <si>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</si>
  <si>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</si>
  <si>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</si>
  <si>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</si>
  <si>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</si>
  <si>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</si>
  <si>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</si>
  <si>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</si>
  <si>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</si>
  <si>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</si>
  <si>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</si>
  <si>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</si>
  <si>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</si>
  <si>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</si>
  <si>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</si>
  <si>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</si>
  <si>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</si>
  <si>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</si>
  <si>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</si>
  <si>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</si>
  <si>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</si>
  <si>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</si>
  <si>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</si>
  <si>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</si>
  <si>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</si>
  <si>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</si>
  <si>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</si>
  <si>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</si>
  <si>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</si>
  <si>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</si>
  <si>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</si>
  <si>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</si>
  <si>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</si>
  <si>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</si>
  <si>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</si>
  <si>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</si>
  <si>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</si>
  <si>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</si>
  <si>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</si>
  <si>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</si>
  <si>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</si>
  <si>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</si>
  <si>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</si>
  <si>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</si>
  <si>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</si>
  <si>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</si>
  <si>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</si>
  <si>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</si>
  <si>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</si>
  <si>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</si>
  <si>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</si>
  <si>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</si>
  <si>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</si>
  <si>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</si>
  <si>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</si>
  <si>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</si>
  <si>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</si>
  <si>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</si>
  <si>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</si>
  <si>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</si>
  <si>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</si>
  <si>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</si>
  <si>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</si>
  <si>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</si>
  <si>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</si>
  <si>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</si>
  <si>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</si>
  <si>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</si>
  <si>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</si>
  <si>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</si>
  <si>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</si>
  <si>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</si>
  <si>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</si>
  <si>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</si>
  <si>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</si>
  <si>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</si>
  <si>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</si>
  <si>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</si>
  <si>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</si>
  <si>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</si>
  <si>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</si>
  <si>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</si>
  <si>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</si>
  <si>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</si>
  <si>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</si>
  <si>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</si>
  <si>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</si>
  <si>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</si>
  <si>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</si>
  <si>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</si>
  <si>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</si>
  <si>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</si>
  <si>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</si>
  <si>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</si>
  <si>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</si>
  <si>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</si>
  <si>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</si>
  <si>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</si>
  <si>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</si>
  <si>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</si>
  <si>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</si>
  <si>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</si>
  <si>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</si>
  <si>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</si>
  <si>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</si>
  <si>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</si>
  <si>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</si>
  <si>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</si>
  <si>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</si>
  <si>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</si>
  <si>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</si>
  <si>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</si>
  <si>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</si>
  <si>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</si>
  <si>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</si>
  <si>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</si>
  <si>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</si>
  <si>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</si>
  <si>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</si>
  <si>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</si>
  <si>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</si>
  <si>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</si>
  <si>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</si>
  <si>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</si>
  <si>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</si>
  <si>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</si>
  <si>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</si>
  <si>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</si>
  <si>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</si>
  <si>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</si>
  <si>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</si>
  <si>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</si>
  <si>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</si>
  <si>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</si>
  <si>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</si>
  <si>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</si>
  <si>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</si>
  <si>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</si>
  <si>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</si>
  <si>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</si>
  <si>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</si>
  <si>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</si>
  <si>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</si>
  <si>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</si>
  <si>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</si>
  <si>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</si>
  <si>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</si>
  <si>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</si>
  <si>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</si>
  <si>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</si>
  <si>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</si>
  <si>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</si>
  <si>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</si>
  <si>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</si>
  <si>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</si>
  <si>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</si>
  <si>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</si>
  <si>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</si>
  <si>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</si>
  <si>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</si>
  <si>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</si>
  <si>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</si>
  <si>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</si>
  <si>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</si>
  <si>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</si>
  <si>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</si>
  <si>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</si>
  <si>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</si>
  <si>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</si>
  <si>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</si>
  <si>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</si>
  <si>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</si>
  <si>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</si>
  <si>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</si>
  <si>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</si>
  <si>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</si>
  <si>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</si>
  <si>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</si>
  <si>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</si>
  <si>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</si>
  <si>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</si>
  <si>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</si>
  <si>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</si>
  <si>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</si>
  <si>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</si>
  <si>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</si>
  <si>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</si>
  <si>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</si>
  <si>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</si>
  <si>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</si>
  <si>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</si>
  <si>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</si>
  <si>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</si>
  <si>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</si>
  <si>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</si>
  <si>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</si>
  <si>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</si>
  <si>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</si>
  <si>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</si>
  <si>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</si>
  <si>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</si>
  <si>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</si>
  <si>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</si>
  <si>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</si>
  <si>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</si>
  <si>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</si>
  <si>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</si>
  <si>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</si>
  <si>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</si>
  <si>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</si>
  <si>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</si>
  <si>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</si>
  <si>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</si>
  <si>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</si>
  <si>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</si>
  <si>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</si>
  <si>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</si>
  <si>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</si>
  <si>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</si>
  <si>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</si>
  <si>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</si>
  <si>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</si>
  <si>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</si>
  <si>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</si>
  <si>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</si>
  <si>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</si>
  <si>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</si>
  <si>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</si>
  <si>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</si>
  <si>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</si>
  <si>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</si>
  <si>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</si>
  <si>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</si>
  <si>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</si>
  <si>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</si>
  <si>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</si>
  <si>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</si>
  <si>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</si>
  <si>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</si>
  <si>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</si>
  <si>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</si>
  <si>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</si>
  <si>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</si>
  <si>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</si>
  <si>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</si>
  <si>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</si>
  <si>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</si>
  <si>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</si>
  <si>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</si>
  <si>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</si>
  <si>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</si>
  <si>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</si>
  <si>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</si>
  <si>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</si>
  <si>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</si>
  <si>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</si>
  <si>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</si>
  <si>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</si>
  <si>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</si>
  <si>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</si>
  <si>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</si>
  <si>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</si>
  <si>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</si>
  <si>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</si>
  <si>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</si>
  <si>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</si>
  <si>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</si>
  <si>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</si>
  <si>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</si>
  <si>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</si>
  <si>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</si>
  <si>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</si>
  <si>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</si>
  <si>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</si>
  <si>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</si>
  <si>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</si>
  <si>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</si>
  <si>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</si>
  <si>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</si>
  <si>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</si>
  <si>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</si>
  <si>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</si>
  <si>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</si>
  <si>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</si>
  <si>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</si>
  <si>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</si>
  <si>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</si>
  <si>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</si>
  <si>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</si>
  <si>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</si>
  <si>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</si>
  <si>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</si>
  <si>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</si>
  <si>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</si>
  <si>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</si>
  <si>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</si>
  <si>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</si>
  <si>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</si>
  <si>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</si>
  <si>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</si>
  <si>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</si>
  <si>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</si>
  <si>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</si>
  <si>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</si>
  <si>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</si>
  <si>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</si>
  <si>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</si>
  <si>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</si>
  <si>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</si>
  <si>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</si>
  <si>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</si>
  <si>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</si>
  <si>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</si>
  <si>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</si>
  <si>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</si>
  <si>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</si>
  <si>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</si>
  <si>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</si>
  <si>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</si>
  <si>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</si>
  <si>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</si>
  <si>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</si>
  <si>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</si>
  <si>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</si>
  <si>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</si>
  <si>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</si>
  <si>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</si>
  <si>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</si>
  <si>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</si>
  <si>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</si>
  <si>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</si>
  <si>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</si>
  <si>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</si>
  <si>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</si>
  <si>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</si>
  <si>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</si>
  <si>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</si>
  <si>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</si>
  <si>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</si>
  <si>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</si>
  <si>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</si>
  <si>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</si>
  <si>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</si>
  <si>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</si>
  <si>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</si>
  <si>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</si>
  <si>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</si>
  <si>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</si>
  <si>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</si>
  <si>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</si>
  <si>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</si>
  <si>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</si>
  <si>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</si>
  <si>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</si>
  <si>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</si>
  <si>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</si>
  <si>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</si>
  <si>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</si>
  <si>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</si>
  <si>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</si>
  <si>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</si>
  <si>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</si>
  <si>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</si>
  <si>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</si>
  <si>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</si>
  <si>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</si>
  <si>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</si>
  <si>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</si>
  <si>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</si>
  <si>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</si>
  <si>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</si>
  <si>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</si>
  <si>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</si>
  <si>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</si>
  <si>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</si>
  <si>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</si>
  <si>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</si>
  <si>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</si>
  <si>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</si>
  <si>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</si>
  <si>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</si>
  <si>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</si>
  <si>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</si>
  <si>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</si>
  <si>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</si>
  <si>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</si>
  <si>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</si>
  <si>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</si>
  <si>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</si>
  <si>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</si>
  <si>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</si>
  <si>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</si>
  <si>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</si>
  <si>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</si>
  <si>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</si>
  <si>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</si>
  <si>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</si>
  <si>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</si>
  <si>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</si>
  <si>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</si>
  <si>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</si>
  <si>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</si>
  <si>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</si>
  <si>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</si>
  <si>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</si>
  <si>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</si>
  <si>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</si>
  <si>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</si>
  <si>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</si>
  <si>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</si>
  <si>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</si>
  <si>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</si>
  <si>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</si>
  <si>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</si>
  <si>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</si>
  <si>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</si>
  <si>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</si>
  <si>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</si>
  <si>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</si>
  <si>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</si>
  <si>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</si>
  <si>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</si>
  <si>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</si>
  <si>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</si>
  <si>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</si>
  <si>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</si>
  <si>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</si>
  <si>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</si>
  <si>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</si>
  <si>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</si>
  <si>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</si>
  <si>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</si>
  <si>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</si>
  <si>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</si>
  <si>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</si>
  <si>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</si>
  <si>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</si>
  <si>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</si>
  <si>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</si>
  <si>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</si>
  <si>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</si>
  <si>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</si>
  <si>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</si>
  <si>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</si>
  <si>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</si>
  <si>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</si>
  <si>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</si>
  <si>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</si>
  <si>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</si>
  <si>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</si>
  <si>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</si>
  <si>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</si>
  <si>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</si>
  <si>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</si>
  <si>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</si>
  <si>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</si>
  <si>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</si>
  <si>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</si>
  <si>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</si>
  <si>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</si>
  <si>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</si>
  <si>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</si>
  <si>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</si>
  <si>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</si>
  <si>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</si>
  <si>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</si>
  <si>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</si>
  <si>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</si>
  <si>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</si>
  <si>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</si>
  <si>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</si>
  <si>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</si>
  <si>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</si>
  <si>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</si>
  <si>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</si>
  <si>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</si>
  <si>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</si>
  <si>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</si>
  <si>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</si>
  <si>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</si>
  <si>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</si>
  <si>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</si>
  <si>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</si>
  <si>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</si>
  <si>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</si>
  <si>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</si>
  <si>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</si>
  <si>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</si>
  <si>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</si>
  <si>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</si>
  <si>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</si>
  <si>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</si>
  <si>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</si>
  <si>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</si>
  <si>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</si>
  <si>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</si>
  <si>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</si>
  <si>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</si>
  <si>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</si>
  <si>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</si>
  <si>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</si>
  <si>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</si>
  <si>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</si>
  <si>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</si>
  <si>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</si>
  <si>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</si>
  <si>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</si>
  <si>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</si>
  <si>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</si>
  <si>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</si>
  <si>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</si>
  <si>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</si>
  <si>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</si>
  <si>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</si>
  <si>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</si>
  <si>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</si>
  <si>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</si>
  <si>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</si>
  <si>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</si>
  <si>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</si>
  <si>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</si>
  <si>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</si>
  <si>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</si>
  <si>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</si>
  <si>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</si>
  <si>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</si>
  <si>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</si>
  <si>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</si>
  <si>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</si>
  <si>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</si>
  <si>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</si>
  <si>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</si>
  <si>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</si>
  <si>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</si>
  <si>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</si>
  <si>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</si>
  <si>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</si>
  <si>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</si>
  <si>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</si>
  <si>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</si>
  <si>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</si>
  <si>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</si>
  <si>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</si>
  <si>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</si>
  <si>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</si>
  <si>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</si>
  <si>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</si>
  <si>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</si>
  <si>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</si>
  <si>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</si>
  <si>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</si>
  <si>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</si>
  <si>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</si>
  <si>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</si>
  <si>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</si>
  <si>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</si>
  <si>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</si>
  <si>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</si>
  <si>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</si>
  <si>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</si>
  <si>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</si>
  <si>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</si>
  <si>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</si>
  <si>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</si>
  <si>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</si>
  <si>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</si>
  <si>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</si>
  <si>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</si>
  <si>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</si>
  <si>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</si>
  <si>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</si>
  <si>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</si>
  <si>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</si>
  <si>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</si>
  <si>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</si>
  <si>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</si>
  <si>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</si>
  <si>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</si>
  <si>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</si>
  <si>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</si>
  <si>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</si>
  <si>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</si>
  <si>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</si>
  <si>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</si>
  <si>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</si>
  <si>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</si>
  <si>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</si>
  <si>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</si>
  <si>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</si>
  <si>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</si>
  <si>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</si>
  <si>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</si>
  <si>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</si>
  <si>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</si>
  <si>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</si>
  <si>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</si>
  <si>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</si>
  <si>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</si>
  <si>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</si>
  <si>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</si>
  <si>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</si>
  <si>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</si>
  <si>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</si>
  <si>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</si>
  <si>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</si>
  <si>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</si>
  <si>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</si>
  <si>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</si>
  <si>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</si>
  <si>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</si>
  <si>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</si>
  <si>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</si>
  <si>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</si>
  <si>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</si>
  <si>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</si>
  <si>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</si>
  <si>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</si>
  <si>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</si>
  <si>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</si>
  <si>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</si>
  <si>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</si>
  <si>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</si>
  <si>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</si>
  <si>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</si>
  <si>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</si>
  <si>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</si>
  <si>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</si>
  <si>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</si>
  <si>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</si>
  <si>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</si>
  <si>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</si>
  <si>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</si>
  <si>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</si>
  <si>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</si>
  <si>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</si>
  <si>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</si>
  <si>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</si>
  <si>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</si>
  <si>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</si>
  <si>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</si>
  <si>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</si>
  <si>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</si>
  <si>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</si>
  <si>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</si>
  <si>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</si>
  <si>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</si>
  <si>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</si>
  <si>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</si>
  <si>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</si>
  <si>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</si>
  <si>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</si>
  <si>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</si>
  <si>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</si>
  <si>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</si>
  <si>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</si>
  <si>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</si>
  <si>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</si>
  <si>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</si>
  <si>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</si>
  <si>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</si>
  <si>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</si>
  <si>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</si>
  <si>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</si>
  <si>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</si>
  <si>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</si>
  <si>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</si>
  <si>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</si>
  <si>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</si>
  <si>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</si>
  <si>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</si>
  <si>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</si>
  <si>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</si>
  <si>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</si>
  <si>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</si>
  <si>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</si>
  <si>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</si>
  <si>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</si>
  <si>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</si>
  <si>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</si>
  <si>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</si>
  <si>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</si>
  <si>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</si>
  <si>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</si>
  <si>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</si>
  <si>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</si>
  <si>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</si>
  <si>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</si>
  <si>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</si>
  <si>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</si>
  <si>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</si>
  <si>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</si>
  <si>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</si>
  <si>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</si>
  <si>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</si>
  <si>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</si>
  <si>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</si>
  <si>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</si>
  <si>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</si>
  <si>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</si>
  <si>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</si>
  <si>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</si>
  <si>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</si>
  <si>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</si>
  <si>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</si>
  <si>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</si>
  <si>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</si>
  <si>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</si>
  <si>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</si>
  <si>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</si>
  <si>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</si>
  <si>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</si>
  <si>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</si>
  <si>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</si>
  <si>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</si>
  <si>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</si>
  <si>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</si>
  <si>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</si>
  <si>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</si>
  <si>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</si>
  <si>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</si>
  <si>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</si>
  <si>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</si>
  <si>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</si>
  <si>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</si>
  <si>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</si>
  <si>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</si>
  <si>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</si>
  <si>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</si>
  <si>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</si>
  <si>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</si>
  <si>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</si>
  <si>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</si>
  <si>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</si>
  <si>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</si>
  <si>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</si>
  <si>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</si>
  <si>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</si>
  <si>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</si>
  <si>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</si>
  <si>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</si>
  <si>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</si>
  <si>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</si>
  <si>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</si>
  <si>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</si>
  <si>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</si>
  <si>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</si>
  <si>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</si>
  <si>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</si>
  <si>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</si>
  <si>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</si>
  <si>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</si>
  <si>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</si>
  <si>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</si>
  <si>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</si>
  <si>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</si>
  <si>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</si>
  <si>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</si>
  <si>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</si>
  <si>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</si>
  <si>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</si>
  <si>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</si>
  <si>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</si>
  <si>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</si>
  <si>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</si>
  <si>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</si>
  <si>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</si>
  <si>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</si>
  <si>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</si>
  <si>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</si>
  <si>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</si>
  <si>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</si>
  <si>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</si>
  <si>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</si>
  <si>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</si>
  <si>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</si>
  <si>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</si>
  <si>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</si>
  <si>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</si>
  <si>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</si>
  <si>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</si>
  <si>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</si>
  <si>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</si>
  <si>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</si>
  <si>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</si>
  <si>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</si>
  <si>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</si>
  <si>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</si>
  <si>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</si>
  <si>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</si>
  <si>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</si>
  <si>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</si>
  <si>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</si>
  <si>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</si>
  <si>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</si>
  <si>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</si>
  <si>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</si>
  <si>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</si>
  <si>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</si>
  <si>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</si>
  <si>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</si>
  <si>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</si>
  <si>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</si>
  <si>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</si>
  <si>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</si>
  <si>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</si>
  <si>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</si>
  <si>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</si>
  <si>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</si>
  <si>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</si>
  <si>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</si>
  <si>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</si>
  <si>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</si>
  <si>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</si>
  <si>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</si>
  <si>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</si>
  <si>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</si>
  <si>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</si>
  <si>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</si>
  <si>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</si>
  <si>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</si>
  <si>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</si>
  <si>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</si>
  <si>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</si>
  <si>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</si>
  <si>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</si>
  <si>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</si>
  <si>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</si>
  <si>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</si>
  <si>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</si>
  <si>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</si>
  <si>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</si>
  <si>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</si>
  <si>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</si>
  <si>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</si>
  <si>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</si>
  <si>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</si>
  <si>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</si>
  <si>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</si>
  <si>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</si>
  <si>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</si>
  <si>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</si>
  <si>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</si>
  <si>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</si>
  <si>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</si>
  <si>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</si>
  <si>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</si>
  <si>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</si>
  <si>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</si>
  <si>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</si>
  <si>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</si>
  <si>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</si>
  <si>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</si>
  <si>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</si>
  <si>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</si>
  <si>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</si>
  <si>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</si>
  <si>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</si>
  <si>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</si>
  <si>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</si>
  <si>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</si>
  <si>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</si>
  <si>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</si>
  <si>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</si>
  <si>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</si>
  <si>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</si>
  <si>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</si>
  <si>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</si>
  <si>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</si>
  <si>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</si>
  <si>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</si>
  <si>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</si>
  <si>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</si>
  <si>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</si>
  <si>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</si>
  <si>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</si>
  <si>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</si>
  <si>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</si>
  <si>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</si>
  <si>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</si>
  <si>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</si>
  <si>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</si>
  <si>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</si>
  <si>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</si>
  <si>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</si>
  <si>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</si>
  <si>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</si>
  <si>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</si>
  <si>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</si>
  <si>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</si>
  <si>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</si>
  <si>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</si>
  <si>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</si>
  <si>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</si>
  <si>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</si>
  <si>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</si>
  <si>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</si>
  <si>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</si>
  <si>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</si>
  <si>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</si>
  <si>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</si>
  <si>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</si>
  <si>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</si>
  <si>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</si>
  <si>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</si>
  <si>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</si>
  <si>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</si>
  <si>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</si>
  <si>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</si>
  <si>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</si>
  <si>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</si>
  <si>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</si>
  <si>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</si>
  <si>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</si>
  <si>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</si>
  <si>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</si>
  <si>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</si>
  <si>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</si>
  <si>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</si>
  <si>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</si>
  <si>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</si>
  <si>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</si>
  <si>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</si>
  <si>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</si>
  <si>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</si>
  <si>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</si>
  <si>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</si>
  <si>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</si>
  <si>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</si>
  <si>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</si>
  <si>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</si>
  <si>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</si>
  <si>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</si>
  <si>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</si>
  <si>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</si>
  <si>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</si>
  <si>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</si>
  <si>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</si>
  <si>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</si>
  <si>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</si>
  <si>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</si>
  <si>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</si>
  <si>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</si>
  <si>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</si>
  <si>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</si>
  <si>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</si>
  <si>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</si>
  <si>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</si>
  <si>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</si>
  <si>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</si>
  <si>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</si>
  <si>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</si>
  <si>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</si>
  <si>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</si>
  <si>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</si>
  <si>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</si>
  <si>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</si>
  <si>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</si>
  <si>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</si>
  <si>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</si>
  <si>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</si>
  <si>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</si>
  <si>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</si>
  <si>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</si>
  <si>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</si>
  <si>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</si>
  <si>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</si>
  <si>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</si>
  <si>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</si>
  <si>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</si>
  <si>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</si>
  <si>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</si>
  <si>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</si>
  <si>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</si>
  <si>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</si>
  <si>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</si>
  <si>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</si>
  <si>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</si>
  <si>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</si>
  <si>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</si>
  <si>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</si>
  <si>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</si>
  <si>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</si>
  <si>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</si>
  <si>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</si>
  <si>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</si>
  <si>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</si>
  <si>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</si>
  <si>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</si>
  <si>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</si>
  <si>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</si>
  <si>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</si>
  <si>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</si>
  <si>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</si>
  <si>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</si>
  <si>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</si>
  <si>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</si>
  <si>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</si>
  <si>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</si>
  <si>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</si>
  <si>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</si>
  <si>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</si>
  <si>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</si>
  <si>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</si>
  <si>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</si>
  <si>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</si>
  <si>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</si>
  <si>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</si>
  <si>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</si>
  <si>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</si>
  <si>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</si>
  <si>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</si>
  <si>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</si>
  <si>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</si>
  <si>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</si>
  <si>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</si>
  <si>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</si>
  <si>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</si>
  <si>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</si>
  <si>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</si>
  <si>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</si>
  <si>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</si>
  <si>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</si>
  <si>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</si>
  <si>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</si>
  <si>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</si>
  <si>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</si>
  <si>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</si>
  <si>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</si>
  <si>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</si>
  <si>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</si>
  <si>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</si>
  <si>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</si>
  <si>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</si>
  <si>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</si>
  <si>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</si>
  <si>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</si>
  <si>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</si>
  <si>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</si>
  <si>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</si>
  <si>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</si>
  <si>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</si>
  <si>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</si>
  <si>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</si>
  <si>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</si>
  <si>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</si>
  <si>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</si>
  <si>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</si>
  <si>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</si>
  <si>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</si>
  <si>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</si>
  <si>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</si>
  <si>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</si>
  <si>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</si>
  <si>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</si>
  <si>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</si>
  <si>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</si>
  <si>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</si>
  <si>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</si>
  <si>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</si>
  <si>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</si>
  <si>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</si>
  <si>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</si>
  <si>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</si>
  <si>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</si>
  <si>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</si>
  <si>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</si>
  <si>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</si>
  <si>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</si>
  <si>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</si>
  <si>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</si>
  <si>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</si>
  <si>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</si>
  <si>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</si>
  <si>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</si>
  <si>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</si>
  <si>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</si>
  <si>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</si>
  <si>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</si>
  <si>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</si>
  <si>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</si>
  <si>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</si>
  <si>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</si>
  <si>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</si>
  <si>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</si>
  <si>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</si>
  <si>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</si>
  <si>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</si>
  <si>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</si>
  <si>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</si>
  <si>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</si>
  <si>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</si>
  <si>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</si>
  <si>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</si>
  <si>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</si>
  <si>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</si>
  <si>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</si>
  <si>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</si>
  <si>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</si>
  <si>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</si>
  <si>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</si>
  <si>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</si>
  <si>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</si>
  <si>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</si>
  <si>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</si>
  <si>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</si>
  <si>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</si>
  <si>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</si>
  <si>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</si>
  <si>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</si>
  <si>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</si>
  <si>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</si>
  <si>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</si>
  <si>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</si>
  <si>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</si>
  <si>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</si>
  <si>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</si>
  <si>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</si>
  <si>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</si>
  <si>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</si>
  <si>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</si>
  <si>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</si>
  <si>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</si>
  <si>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</si>
  <si>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</si>
  <si>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</si>
  <si>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</si>
  <si>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</si>
  <si>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</si>
  <si>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</si>
  <si>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</si>
  <si>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</si>
  <si>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</si>
  <si>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</si>
  <si>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</si>
  <si>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</si>
  <si>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</si>
  <si>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</si>
  <si>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</si>
  <si>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</si>
  <si>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</si>
  <si>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</si>
  <si>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</si>
  <si>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</si>
  <si>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</si>
  <si>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</si>
  <si>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</si>
  <si>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</si>
  <si>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</si>
  <si>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</si>
  <si>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</si>
  <si>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</si>
  <si>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</si>
  <si>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</si>
  <si>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</si>
  <si>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</si>
  <si>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</si>
  <si>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</si>
  <si>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</si>
  <si>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</si>
  <si>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</si>
  <si>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</si>
  <si>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</si>
  <si>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</si>
  <si>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</si>
  <si>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</si>
  <si>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</si>
  <si>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</si>
  <si>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</si>
  <si>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</si>
  <si>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</si>
  <si>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</si>
  <si>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</si>
  <si>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</si>
  <si>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</si>
  <si>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</si>
  <si>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</si>
  <si>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</si>
  <si>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</si>
  <si>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</si>
  <si>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</si>
  <si>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</si>
  <si>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</si>
  <si>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</si>
  <si>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</si>
  <si>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</si>
  <si>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</si>
  <si>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</si>
  <si>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</si>
  <si>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</si>
  <si>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</si>
  <si>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</si>
  <si>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</si>
  <si>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</si>
  <si>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</si>
  <si>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</si>
  <si>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</si>
  <si>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</si>
  <si>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</si>
  <si>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</si>
  <si>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</si>
  <si>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</si>
  <si>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</si>
  <si>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</si>
  <si>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</si>
  <si>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</si>
  <si>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</si>
  <si>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</si>
  <si>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</si>
  <si>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</si>
  <si>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</si>
  <si>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</si>
  <si>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</si>
  <si>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</si>
  <si>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</si>
  <si>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</si>
  <si>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</si>
  <si>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</si>
  <si>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</si>
  <si>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</si>
  <si>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</si>
  <si>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</si>
  <si>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</si>
  <si>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</si>
  <si>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</si>
  <si>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</si>
  <si>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</si>
  <si>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</si>
  <si>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</si>
  <si>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</si>
  <si>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</si>
  <si>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</si>
  <si>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</si>
  <si>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</si>
  <si>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</si>
  <si>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</si>
  <si>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</si>
  <si>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</si>
  <si>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</si>
  <si>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</si>
  <si>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</si>
  <si>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</si>
  <si>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</si>
  <si>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</si>
  <si>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</si>
  <si>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</si>
  <si>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</si>
  <si>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</si>
  <si>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</si>
  <si>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</si>
  <si>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</si>
  <si>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</si>
  <si>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</si>
  <si>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</si>
  <si>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</si>
  <si>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</si>
  <si>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</si>
  <si>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</si>
  <si>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</si>
  <si>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</si>
  <si>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</si>
  <si>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</si>
  <si>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</si>
  <si>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</si>
  <si>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</si>
  <si>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</si>
  <si>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</si>
  <si>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</si>
  <si>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</si>
  <si>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</si>
  <si>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</si>
  <si>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</si>
  <si>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</si>
  <si>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</si>
  <si>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</si>
  <si>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</si>
  <si>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</si>
  <si>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</si>
  <si>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</si>
  <si>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</si>
  <si>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</si>
  <si>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</si>
  <si>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</si>
  <si>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</si>
  <si>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</si>
  <si>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</si>
  <si>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</si>
  <si>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</si>
  <si>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</si>
  <si>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</si>
  <si>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</si>
  <si>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</si>
  <si>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</si>
  <si>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</si>
  <si>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</si>
  <si>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</si>
  <si>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</si>
  <si>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</si>
  <si>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</si>
  <si>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</si>
  <si>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</si>
  <si>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</si>
  <si>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</si>
  <si>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</si>
  <si>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</si>
  <si>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</si>
  <si>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</si>
  <si>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</si>
  <si>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</si>
  <si>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</si>
  <si>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</si>
  <si>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</si>
  <si>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</si>
  <si>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</si>
  <si>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</si>
  <si>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</si>
  <si>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</si>
  <si>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</si>
  <si>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</si>
  <si>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</si>
  <si>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</si>
  <si>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</si>
  <si>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</si>
  <si>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</si>
  <si>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</si>
  <si>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</si>
  <si>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</si>
  <si>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</si>
  <si>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</si>
  <si>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</si>
  <si>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</si>
  <si>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</si>
  <si>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</si>
  <si>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</si>
  <si>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</si>
  <si>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</si>
  <si>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</si>
  <si>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</si>
  <si>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</si>
  <si>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</si>
  <si>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</si>
  <si>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</si>
  <si>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</si>
  <si>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</si>
  <si>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</si>
  <si>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</si>
  <si>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</si>
  <si>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</si>
  <si>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</si>
  <si>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</si>
  <si>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</si>
  <si>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</si>
  <si>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</si>
  <si>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</si>
  <si>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</si>
  <si>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</si>
  <si>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</si>
  <si>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</si>
  <si>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</si>
  <si>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</si>
  <si>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</si>
  <si>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</si>
  <si>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</si>
  <si>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</si>
  <si>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</si>
  <si>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</si>
  <si>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</si>
  <si>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</si>
  <si>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</si>
  <si>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</si>
  <si>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</si>
  <si>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</si>
  <si>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</si>
  <si>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</si>
  <si>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</si>
  <si>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</si>
  <si>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</si>
  <si>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</si>
  <si>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</si>
  <si>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</si>
  <si>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</si>
  <si>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</si>
  <si>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</si>
  <si>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</si>
  <si>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</si>
  <si>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</si>
  <si>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</si>
  <si>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</si>
  <si>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</si>
  <si>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</si>
  <si>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</si>
  <si>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</si>
  <si>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</si>
  <si>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</si>
  <si>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</si>
  <si>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</si>
  <si>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</si>
  <si>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</si>
  <si>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</si>
  <si>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</si>
  <si>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</si>
  <si>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</si>
  <si>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</si>
  <si>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</si>
  <si>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</si>
  <si>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</si>
  <si>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</si>
  <si>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</si>
  <si>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</si>
  <si>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</si>
  <si>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</si>
  <si>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</si>
  <si>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</si>
  <si>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</si>
  <si>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</si>
  <si>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</si>
  <si>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</si>
  <si>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</si>
  <si>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</si>
  <si>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</si>
  <si>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</si>
  <si>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</si>
  <si>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</si>
  <si>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</si>
  <si>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</si>
  <si>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</si>
  <si>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</si>
  <si>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</si>
  <si>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</si>
  <si>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</si>
  <si>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</si>
  <si>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</si>
  <si>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</si>
  <si>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</si>
  <si>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</si>
  <si>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</si>
  <si>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</si>
  <si>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</si>
  <si>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</si>
  <si>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</si>
  <si>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</si>
  <si>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</si>
  <si>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</si>
  <si>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</si>
  <si>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</si>
  <si>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</si>
  <si>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</si>
  <si>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</si>
  <si>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</si>
  <si>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</si>
  <si>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</si>
  <si>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</si>
  <si>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</si>
  <si>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</si>
  <si>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</si>
  <si>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</si>
  <si>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</si>
  <si>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</si>
  <si>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</si>
  <si>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</si>
  <si>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</si>
  <si>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</si>
  <si>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</si>
  <si>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</si>
  <si>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</si>
  <si>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</si>
  <si>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</si>
  <si>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</si>
  <si>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</si>
  <si>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</si>
  <si>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</si>
  <si>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</si>
  <si>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</si>
  <si>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</si>
  <si>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</si>
  <si>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</si>
  <si>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</si>
  <si>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</si>
  <si>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</si>
  <si>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</si>
  <si>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</si>
  <si>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</si>
  <si>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</si>
  <si>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</si>
  <si>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</si>
  <si>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</si>
  <si>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</si>
  <si>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</si>
  <si>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</si>
  <si>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</si>
  <si>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</si>
  <si>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</si>
  <si>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</si>
  <si>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</si>
  <si>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</si>
  <si>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</si>
  <si>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</si>
  <si>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</si>
  <si>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</si>
  <si>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</si>
  <si>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</si>
  <si>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</si>
  <si>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</si>
  <si>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</si>
  <si>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</si>
  <si>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</si>
  <si>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</si>
  <si>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</si>
  <si>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</si>
  <si>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</si>
  <si>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</si>
  <si>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</si>
  <si>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</si>
  <si>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</si>
  <si>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</si>
  <si>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</si>
  <si>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</si>
  <si>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</si>
  <si>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</si>
  <si>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</si>
  <si>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</si>
  <si>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</si>
  <si>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</si>
  <si>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</si>
  <si>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</si>
  <si>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</si>
  <si>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</si>
  <si>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</si>
  <si>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</si>
  <si>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</si>
  <si>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</si>
  <si>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</si>
  <si>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</si>
  <si>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</si>
  <si>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</si>
  <si>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</si>
  <si>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</si>
  <si>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</si>
  <si>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</si>
  <si>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</si>
  <si>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</si>
  <si>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</si>
  <si>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</si>
  <si>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</si>
  <si>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</si>
  <si>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</si>
  <si>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</si>
  <si>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</si>
  <si>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</si>
  <si>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</si>
  <si>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</si>
  <si>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</si>
  <si>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</si>
  <si>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</si>
  <si>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</si>
  <si>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</si>
  <si>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</si>
  <si>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</si>
  <si>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</si>
  <si>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</si>
  <si>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</si>
  <si>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</si>
  <si>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</si>
  <si>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</si>
  <si>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</si>
  <si>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</si>
  <si>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</si>
  <si>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</si>
  <si>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</si>
  <si>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</si>
  <si>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</si>
  <si>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</si>
  <si>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</si>
  <si>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</si>
  <si>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</si>
  <si>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</si>
  <si>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</si>
  <si>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</si>
  <si>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</si>
  <si>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</si>
  <si>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</si>
  <si>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</si>
  <si>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</si>
  <si>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</si>
  <si>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</si>
  <si>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</si>
  <si>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</si>
  <si>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</si>
  <si>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</si>
  <si>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</si>
  <si>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</si>
  <si>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</si>
  <si>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</si>
  <si>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</si>
  <si>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</si>
  <si>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</si>
  <si>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</si>
  <si>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</si>
  <si>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</si>
  <si>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</si>
  <si>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</si>
  <si>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</si>
  <si>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</si>
  <si>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</si>
  <si>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</si>
  <si>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</si>
  <si>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</si>
  <si>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</si>
  <si>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</si>
  <si>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</si>
  <si>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</si>
  <si>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</si>
  <si>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</si>
  <si>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</si>
  <si>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</si>
  <si>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</si>
  <si>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</si>
  <si>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</si>
  <si>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</si>
  <si>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</si>
  <si>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</si>
  <si>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</si>
  <si>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</si>
  <si>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</si>
  <si>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</si>
  <si>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</si>
  <si>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</si>
  <si>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</si>
  <si>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</si>
  <si>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</si>
  <si>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</si>
  <si>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</si>
  <si>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</si>
  <si>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</si>
  <si>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</si>
  <si>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</si>
  <si>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</si>
  <si>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</si>
  <si>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</si>
  <si>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</si>
  <si>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</si>
  <si>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</si>
  <si>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</si>
  <si>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</si>
  <si>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</si>
  <si>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</si>
  <si>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</si>
  <si>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</si>
  <si>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</si>
  <si>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</si>
  <si>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</si>
  <si>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</si>
  <si>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</si>
  <si>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</si>
  <si>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</si>
  <si>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</si>
  <si>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</si>
  <si>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</si>
  <si>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</si>
  <si>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</si>
  <si>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</si>
  <si>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</si>
  <si>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</si>
  <si>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</si>
  <si>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</si>
  <si>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</si>
  <si>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</si>
  <si>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</si>
  <si>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</si>
  <si>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</si>
  <si>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</si>
  <si>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</si>
  <si>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</si>
  <si>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</si>
  <si>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</si>
  <si>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</si>
  <si>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</si>
  <si>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</si>
  <si>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</si>
  <si>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</si>
  <si>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</si>
  <si>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</si>
  <si>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</si>
  <si>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</si>
  <si>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</si>
  <si>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</si>
  <si>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</si>
  <si>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</si>
  <si>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</si>
  <si>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</si>
  <si>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</si>
  <si>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</si>
  <si>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</si>
  <si>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</si>
  <si>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</si>
  <si>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</si>
  <si>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</si>
  <si>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</si>
  <si>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</si>
  <si>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</si>
  <si>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</si>
  <si>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</si>
  <si>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</si>
  <si>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</si>
  <si>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</si>
  <si>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</si>
  <si>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</si>
  <si>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</si>
  <si>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</si>
  <si>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</si>
  <si>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</si>
  <si>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</si>
  <si>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</si>
  <si>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</si>
  <si>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</si>
  <si>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</si>
  <si>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</si>
  <si>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</si>
  <si>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</si>
  <si>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</si>
  <si>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</si>
  <si>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</si>
  <si>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</si>
  <si>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</si>
  <si>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</si>
  <si>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</si>
  <si>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</si>
  <si>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</si>
  <si>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</si>
  <si>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</si>
  <si>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</si>
  <si>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</si>
  <si>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</si>
  <si>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</si>
  <si>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</si>
  <si>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</si>
  <si>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</si>
  <si>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</si>
  <si>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</si>
  <si>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</si>
  <si>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</si>
  <si>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</si>
  <si>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</si>
  <si>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</si>
  <si>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</si>
  <si>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</si>
  <si>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</si>
  <si>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</si>
  <si>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</si>
  <si>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</si>
  <si>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</si>
  <si>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</si>
  <si>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</si>
  <si>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</si>
  <si>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</si>
  <si>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</si>
  <si>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</si>
  <si>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</si>
  <si>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</si>
  <si>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</si>
  <si>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</si>
  <si>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</si>
  <si>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</si>
  <si>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</si>
  <si>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</si>
  <si>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</si>
  <si>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</si>
  <si>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</si>
  <si>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</si>
  <si>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</si>
  <si>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</si>
  <si>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</si>
  <si>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</si>
  <si>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</si>
  <si>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</si>
  <si>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</si>
  <si>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</si>
  <si>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</si>
  <si>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</si>
  <si>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</si>
  <si>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</si>
  <si>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</si>
  <si>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</si>
  <si>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</si>
  <si>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</si>
  <si>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</si>
  <si>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</si>
  <si>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</si>
  <si>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</si>
  <si>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</si>
  <si>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</si>
  <si>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</si>
  <si>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</si>
  <si>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</si>
  <si>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</si>
  <si>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</si>
  <si>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</si>
  <si>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</si>
  <si>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</si>
  <si>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</si>
  <si>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</si>
  <si>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</si>
  <si>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</si>
  <si>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</si>
  <si>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</si>
  <si>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</si>
  <si>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</si>
  <si>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</si>
  <si>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</si>
  <si>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</si>
  <si>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</si>
  <si>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</si>
  <si>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</si>
  <si>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</si>
  <si>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</si>
  <si>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</si>
  <si>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</si>
  <si>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</si>
  <si>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</si>
  <si>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</si>
  <si>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</si>
  <si>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</si>
  <si>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</si>
  <si>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</si>
  <si>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</si>
  <si>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</si>
  <si>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</si>
  <si>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</si>
  <si>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</si>
  <si>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</si>
  <si>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</si>
  <si>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</si>
  <si>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</si>
  <si>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</si>
  <si>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</si>
  <si>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</si>
  <si>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</si>
  <si>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</si>
  <si>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</si>
  <si>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</si>
  <si>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</si>
  <si>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</si>
  <si>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</si>
  <si>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</si>
  <si>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</si>
  <si>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</si>
  <si>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</si>
  <si>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</si>
  <si>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</si>
  <si>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</si>
  <si>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</si>
  <si>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</si>
  <si>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</si>
  <si>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</si>
  <si>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</si>
  <si>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</si>
  <si>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</si>
  <si>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</si>
  <si>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</si>
  <si>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</si>
  <si>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</si>
  <si>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</si>
  <si>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</si>
  <si>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</si>
  <si>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</si>
  <si>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</si>
  <si>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</si>
  <si>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</si>
  <si>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</si>
  <si>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</si>
  <si>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</si>
  <si>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</si>
  <si>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</si>
  <si>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</si>
  <si>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</si>
  <si>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</si>
  <si>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</si>
  <si>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</si>
  <si>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</si>
  <si>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</si>
  <si>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</si>
  <si>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</si>
  <si>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</si>
  <si>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</si>
  <si>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</si>
  <si>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</si>
  <si>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</si>
  <si>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</si>
  <si>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</si>
  <si>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</si>
  <si>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</si>
  <si>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</si>
  <si>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</si>
  <si>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</si>
  <si>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</si>
  <si>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</si>
  <si>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</si>
  <si>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</si>
  <si>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</si>
  <si>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</si>
  <si>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</si>
  <si>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</si>
  <si>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</si>
  <si>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</si>
  <si>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</si>
  <si>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</si>
  <si>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</si>
  <si>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</si>
  <si>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</si>
  <si>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</si>
  <si>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</si>
  <si>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</si>
  <si>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</si>
  <si>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</si>
  <si>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</si>
  <si>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</si>
  <si>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</si>
  <si>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</si>
  <si>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</si>
  <si>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</si>
  <si>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</si>
  <si>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</si>
  <si>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</si>
  <si>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</si>
  <si>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</si>
  <si>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</si>
  <si>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</si>
  <si>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</si>
  <si>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</si>
  <si>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</si>
  <si>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</si>
  <si>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</si>
  <si>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</si>
  <si>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</si>
  <si>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</si>
  <si>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</si>
  <si>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</si>
  <si>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</si>
  <si>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</si>
  <si>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</si>
  <si>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</si>
  <si>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</si>
  <si>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</si>
  <si>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</si>
  <si>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</si>
  <si>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</si>
  <si>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</si>
  <si>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</si>
  <si>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</si>
  <si>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</si>
  <si>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</si>
  <si>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</si>
  <si>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</si>
  <si>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</si>
  <si>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</si>
  <si>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</si>
  <si>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</si>
  <si>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</si>
  <si>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</si>
  <si>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</si>
  <si>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</si>
  <si>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</si>
  <si>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</si>
  <si>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</si>
  <si>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</si>
  <si>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</si>
  <si>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</si>
  <si>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</si>
  <si>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</si>
  <si>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</si>
  <si>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</si>
  <si>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</si>
  <si>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</si>
  <si>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</si>
  <si>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</si>
  <si>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</si>
  <si>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</si>
  <si>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</si>
  <si>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</si>
  <si>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</si>
  <si>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</si>
  <si>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</si>
  <si>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</si>
  <si>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</si>
  <si>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</si>
  <si>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</si>
  <si>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</si>
  <si>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</si>
  <si>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</si>
  <si>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</si>
  <si>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</si>
  <si>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</si>
  <si>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</si>
  <si>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</si>
  <si>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</si>
  <si>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</si>
  <si>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</si>
  <si>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</si>
  <si>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</si>
  <si>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</si>
  <si>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</si>
  <si>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</si>
  <si>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</si>
  <si>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</si>
  <si>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</si>
  <si>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</si>
  <si>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</si>
  <si>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</si>
  <si>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</si>
  <si>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</si>
  <si>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</si>
  <si>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</si>
  <si>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</si>
  <si>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</si>
  <si>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</si>
  <si>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</si>
  <si>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</si>
  <si>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</si>
  <si>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</si>
  <si>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</si>
  <si>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</si>
  <si>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</si>
  <si>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</si>
  <si>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</si>
  <si>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</si>
  <si>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</si>
  <si>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</si>
  <si>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</si>
  <si>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</si>
  <si>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</si>
  <si>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</si>
  <si>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</si>
  <si>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</si>
  <si>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</si>
  <si>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</si>
  <si>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</si>
  <si>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</si>
  <si>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</si>
  <si>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</si>
  <si>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</si>
  <si>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</si>
  <si>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</si>
  <si>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</si>
  <si>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</si>
  <si>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</si>
  <si>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</si>
  <si>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</si>
  <si>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</si>
  <si>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</si>
  <si>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</si>
  <si>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</si>
  <si>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</si>
  <si>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</si>
  <si>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</si>
  <si>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</si>
  <si>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</si>
  <si>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</si>
  <si>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</si>
  <si>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</si>
  <si>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</si>
  <si>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</si>
  <si>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</si>
  <si>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</si>
  <si>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</si>
  <si>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</si>
  <si>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</si>
  <si>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</si>
  <si>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</si>
  <si>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</si>
  <si>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</si>
  <si>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</si>
  <si>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</si>
  <si>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</si>
  <si>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</si>
  <si>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</si>
  <si>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</si>
  <si>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</si>
  <si>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</si>
  <si>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</si>
  <si>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</si>
  <si>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</si>
  <si>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</si>
  <si>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</si>
  <si>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</si>
  <si>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</si>
  <si>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</si>
  <si>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</si>
  <si>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</si>
  <si>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</si>
  <si>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</si>
  <si>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</si>
  <si>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</si>
  <si>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</si>
  <si>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</si>
  <si>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</si>
  <si>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</si>
  <si>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</si>
  <si>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</si>
  <si>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</si>
  <si>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</si>
  <si>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</si>
  <si>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</si>
  <si>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</si>
  <si>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</si>
  <si>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</si>
  <si>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</si>
  <si>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</si>
  <si>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</si>
  <si>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</si>
  <si>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</si>
  <si>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</si>
  <si>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</si>
  <si>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</si>
  <si>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</si>
  <si>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</si>
  <si>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</si>
  <si>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</si>
  <si>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</si>
  <si>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</si>
  <si>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</si>
  <si>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</si>
  <si>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</si>
  <si>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</si>
  <si>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</si>
  <si>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</si>
  <si>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</si>
  <si>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</si>
  <si>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</si>
  <si>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</si>
  <si>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</si>
  <si>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</si>
  <si>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</si>
  <si>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</si>
  <si>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</si>
  <si>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</si>
  <si>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</si>
  <si>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</si>
  <si>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</si>
  <si>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</si>
  <si>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</si>
  <si>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</si>
  <si>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</si>
  <si>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</si>
  <si>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</si>
  <si>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</si>
  <si>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</si>
  <si>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</si>
  <si>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</si>
  <si>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</si>
  <si>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</si>
  <si>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</si>
  <si>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</si>
  <si>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</si>
  <si>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</si>
  <si>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</si>
  <si>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</si>
  <si>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</si>
  <si>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</si>
  <si>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</si>
  <si>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</si>
  <si>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</si>
  <si>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</si>
  <si>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</si>
  <si>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</si>
  <si>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</si>
  <si>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</si>
  <si>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</si>
  <si>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</si>
  <si>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</si>
  <si>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</si>
  <si>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</si>
  <si>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</si>
  <si>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</si>
  <si>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</si>
  <si>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</si>
  <si>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</si>
  <si>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</si>
  <si>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</si>
  <si>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</si>
  <si>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</si>
  <si>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</si>
  <si>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</si>
  <si>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</si>
  <si>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</si>
  <si>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</si>
  <si>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</si>
  <si>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</si>
  <si>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</si>
  <si>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</si>
  <si>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</si>
  <si>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</si>
  <si>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</si>
  <si>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</si>
  <si>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</si>
  <si>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</si>
  <si>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</si>
  <si>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</si>
  <si>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</si>
  <si>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</si>
  <si>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</si>
  <si>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</si>
  <si>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</si>
  <si>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</si>
  <si>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</si>
  <si>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</si>
  <si>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</si>
  <si>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</si>
  <si>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</si>
  <si>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</si>
  <si>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</si>
  <si>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</si>
  <si>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</si>
  <si>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</si>
  <si>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</si>
  <si>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</si>
  <si>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</si>
  <si>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</si>
  <si>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</si>
  <si>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</si>
  <si>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</si>
  <si>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</si>
  <si>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</si>
  <si>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</si>
  <si>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</si>
  <si>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</si>
  <si>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</si>
  <si>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</si>
  <si>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</si>
  <si>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</si>
  <si>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</si>
  <si>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</si>
  <si>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</si>
  <si>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</si>
  <si>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</si>
  <si>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</si>
  <si>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</si>
  <si>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</si>
  <si>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</si>
  <si>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</si>
  <si>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</si>
  <si>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</si>
  <si>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</si>
  <si>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</si>
  <si>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</si>
  <si>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</si>
  <si>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</si>
  <si>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</si>
  <si>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</si>
  <si>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</si>
  <si>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</si>
  <si>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</si>
  <si>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</si>
  <si>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</si>
  <si>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</si>
  <si>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</si>
  <si>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</si>
  <si>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</si>
  <si>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</si>
  <si>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</si>
  <si>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</si>
  <si>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</si>
  <si>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</si>
  <si>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</si>
  <si>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</si>
  <si>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</si>
  <si>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</si>
  <si>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</si>
  <si>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</si>
  <si>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</si>
  <si>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</si>
  <si>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</si>
  <si>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</si>
  <si>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</si>
  <si>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</si>
  <si>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</si>
  <si>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</si>
  <si>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</si>
  <si>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</si>
  <si>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</si>
  <si>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</si>
  <si>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</si>
  <si>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</si>
  <si>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</si>
  <si>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</si>
  <si>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</si>
  <si>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</si>
  <si>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</si>
  <si>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</si>
  <si>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</si>
  <si>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</si>
  <si>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</si>
  <si>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</si>
  <si>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</si>
  <si>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</si>
  <si>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</si>
  <si>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</si>
  <si>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</si>
  <si>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</si>
  <si>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</si>
  <si>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</si>
  <si>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</si>
  <si>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</si>
  <si>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</si>
  <si>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</si>
  <si>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</si>
  <si>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</si>
  <si>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</si>
  <si>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</si>
  <si>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</si>
  <si>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</si>
  <si>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</si>
  <si>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</si>
  <si>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</si>
  <si>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</si>
  <si>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</si>
  <si>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</si>
  <si>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</si>
  <si>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</si>
  <si>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</si>
  <si>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</si>
  <si>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</si>
  <si>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</si>
  <si>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</si>
  <si>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</si>
  <si>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</si>
  <si>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</si>
  <si>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</si>
  <si>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</si>
  <si>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</si>
  <si>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</si>
  <si>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</si>
  <si>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</si>
  <si>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</si>
  <si>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</si>
  <si>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</si>
  <si>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</si>
  <si>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</si>
  <si>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</si>
  <si>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</si>
  <si>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</si>
  <si>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</si>
  <si>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</si>
  <si>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</si>
  <si>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</si>
  <si>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</si>
  <si>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</si>
  <si>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</si>
  <si>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</si>
  <si>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</si>
  <si>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</si>
  <si>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</si>
  <si>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</si>
  <si>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</si>
  <si>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</si>
  <si>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</si>
  <si>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</si>
  <si>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</si>
  <si>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</si>
  <si>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</si>
  <si>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</si>
  <si>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</si>
  <si>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</si>
  <si>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</si>
  <si>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</si>
  <si>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</si>
  <si>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</si>
  <si>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</si>
  <si>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</si>
  <si>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</si>
  <si>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</si>
  <si>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</si>
  <si>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</si>
  <si>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</si>
  <si>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</si>
  <si>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</si>
  <si>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</si>
  <si>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</si>
  <si>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</si>
  <si>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</si>
  <si>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</si>
  <si>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</si>
  <si>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</si>
  <si>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</si>
  <si>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</si>
  <si>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</si>
  <si>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</si>
  <si>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</si>
  <si>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</si>
  <si>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</si>
  <si>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</si>
  <si>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</si>
  <si>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</si>
  <si>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</si>
  <si>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</si>
  <si>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</si>
  <si>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</si>
  <si>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</si>
  <si>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</si>
  <si>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</si>
  <si>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</si>
  <si>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</si>
  <si>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</si>
  <si>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</si>
  <si>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</si>
  <si>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</si>
  <si>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</si>
  <si>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</si>
  <si>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</si>
  <si>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</si>
  <si>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</si>
  <si>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</si>
  <si>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</si>
  <si>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</si>
  <si>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</si>
  <si>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</si>
  <si>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</si>
  <si>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</si>
  <si>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</si>
  <si>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</si>
  <si>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</si>
  <si>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</si>
  <si>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</si>
  <si>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</si>
  <si>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</si>
  <si>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</si>
  <si>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</si>
  <si>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</si>
  <si>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</si>
  <si>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</si>
  <si>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</si>
  <si>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</si>
  <si>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</si>
  <si>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</si>
  <si>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</si>
  <si>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</si>
  <si>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</si>
  <si>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</si>
  <si>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</si>
  <si>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</si>
  <si>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</si>
  <si>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</si>
  <si>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</si>
  <si>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</si>
  <si>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</si>
  <si>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</si>
  <si>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</si>
  <si>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</si>
  <si>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</si>
  <si>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</si>
  <si>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</si>
  <si>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</si>
  <si>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</si>
  <si>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</si>
  <si>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</si>
  <si>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</si>
  <si>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</si>
  <si>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</si>
  <si>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</si>
  <si>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</si>
  <si>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</si>
  <si>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</si>
  <si>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</si>
  <si>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</si>
  <si>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</si>
  <si>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</si>
  <si>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</si>
  <si>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</si>
  <si>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</si>
  <si>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</si>
  <si>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</si>
  <si>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</si>
  <si>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</si>
  <si>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</si>
  <si>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</si>
  <si>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</si>
  <si>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</si>
  <si>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</si>
  <si>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</si>
  <si>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</si>
  <si>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</si>
  <si>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</si>
  <si>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</si>
  <si>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</si>
  <si>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</si>
  <si>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</si>
  <si>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</si>
  <si>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</si>
  <si>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</si>
  <si>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</si>
  <si>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</si>
  <si>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</si>
  <si>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</si>
  <si>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</si>
  <si>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</si>
  <si>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</si>
  <si>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</si>
  <si>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</si>
  <si>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</si>
  <si>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</si>
  <si>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</si>
  <si>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</si>
  <si>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</si>
  <si>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</si>
  <si>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</si>
  <si>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</si>
  <si>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</si>
  <si>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</si>
  <si>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</si>
  <si>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</si>
  <si>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</si>
  <si>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</si>
  <si>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</si>
  <si>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</si>
  <si>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</si>
  <si>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</si>
  <si>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</si>
  <si>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</si>
  <si>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</si>
  <si>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</si>
  <si>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</si>
  <si>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</si>
  <si>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</si>
  <si>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</si>
  <si>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</si>
  <si>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</si>
  <si>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</si>
  <si>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</si>
  <si>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</si>
  <si>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</si>
  <si>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</si>
  <si>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</si>
  <si>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</si>
  <si>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</si>
  <si>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</si>
  <si>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</si>
  <si>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</si>
  <si>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</si>
  <si>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</si>
  <si>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</si>
  <si>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</si>
  <si>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</si>
  <si>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</si>
  <si>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</si>
  <si>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</si>
  <si>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</si>
  <si>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</si>
  <si>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</si>
  <si>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</si>
  <si>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</si>
  <si>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</si>
  <si>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</si>
  <si>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</si>
  <si>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</si>
  <si>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</si>
  <si>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</si>
  <si>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</si>
  <si>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</si>
  <si>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</si>
  <si>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</si>
  <si>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</si>
  <si>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</si>
  <si>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</si>
  <si>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</si>
  <si>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</si>
  <si>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</si>
  <si>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</si>
  <si>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</si>
  <si>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</si>
  <si>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</si>
  <si>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</si>
  <si>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</si>
  <si>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</si>
  <si>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</si>
  <si>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</si>
  <si>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</si>
  <si>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</si>
  <si>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</si>
  <si>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</si>
  <si>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</si>
  <si>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</si>
  <si>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</si>
  <si>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</si>
  <si>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</si>
  <si>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</si>
  <si>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</si>
  <si>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</si>
  <si>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</si>
  <si>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</si>
  <si>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</si>
  <si>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</si>
  <si>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</si>
  <si>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</si>
  <si>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</si>
  <si>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</si>
  <si>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</si>
  <si>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</si>
  <si>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</si>
  <si>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</si>
  <si>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</si>
  <si>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</si>
  <si>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</si>
  <si>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</si>
  <si>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</si>
  <si>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</si>
  <si>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</si>
  <si>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</si>
  <si>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</si>
  <si>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</si>
  <si>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</si>
  <si>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</si>
  <si>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</si>
  <si>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</si>
  <si>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</si>
  <si>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</si>
  <si>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</si>
  <si>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</si>
  <si>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</si>
  <si>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</si>
  <si>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</si>
  <si>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</si>
  <si>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</si>
  <si>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</si>
  <si>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</si>
  <si>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</si>
  <si>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</si>
  <si>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</si>
  <si>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</si>
  <si>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</si>
  <si>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</si>
  <si>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</si>
  <si>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</si>
  <si>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</si>
  <si>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</si>
  <si>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</si>
  <si>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</si>
  <si>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</si>
  <si>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</si>
  <si>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</si>
  <si>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</si>
  <si>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</si>
  <si>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</si>
  <si>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</si>
  <si>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</si>
  <si>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</si>
  <si>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</si>
  <si>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</si>
  <si>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</si>
  <si>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</si>
  <si>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</si>
  <si>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</si>
  <si>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</si>
  <si>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</si>
  <si>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</si>
  <si>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</si>
  <si>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</si>
  <si>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</si>
  <si>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</si>
  <si>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</si>
  <si>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</si>
  <si>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</si>
  <si>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</si>
  <si>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</si>
  <si>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</si>
  <si>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</si>
  <si>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</si>
  <si>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</si>
  <si>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</si>
  <si>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</si>
  <si>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</si>
  <si>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</si>
  <si>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</si>
  <si>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</si>
  <si>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</si>
  <si>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</si>
  <si>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</si>
  <si>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</si>
  <si>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</si>
  <si>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</si>
  <si>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</si>
  <si>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</si>
  <si>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</si>
  <si>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</si>
  <si>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</si>
  <si>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</si>
  <si>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</si>
  <si>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</si>
  <si>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</si>
  <si>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</si>
  <si>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</si>
  <si>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</si>
  <si>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</si>
  <si>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</si>
  <si>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</si>
  <si>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</si>
  <si>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</si>
  <si>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</si>
  <si>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</si>
  <si>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</si>
  <si>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</si>
  <si>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</si>
  <si>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</si>
  <si>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</si>
  <si>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</si>
  <si>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</si>
  <si>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</si>
  <si>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</si>
  <si>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</si>
  <si>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</si>
  <si>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</si>
  <si>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</si>
  <si>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</si>
  <si>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</si>
  <si>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</si>
  <si>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</si>
  <si>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</si>
  <si>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</si>
  <si>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</si>
  <si>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</si>
  <si>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</si>
  <si>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</si>
  <si>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</si>
  <si>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</si>
  <si>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</si>
  <si>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</si>
  <si>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</si>
  <si>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</si>
  <si>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</si>
  <si>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</si>
  <si>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</si>
  <si>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</si>
  <si>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</si>
  <si>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</si>
  <si>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</si>
  <si>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</si>
  <si>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</si>
  <si>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</si>
  <si>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</si>
  <si>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</si>
  <si>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</si>
  <si>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</si>
  <si>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</si>
  <si>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</si>
  <si>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</si>
  <si>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</si>
  <si>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</si>
  <si>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</si>
  <si>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</si>
  <si>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</si>
  <si>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</si>
  <si>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</si>
  <si>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</si>
  <si>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</si>
  <si>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</si>
  <si>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</si>
  <si>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</si>
  <si>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</si>
  <si>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</si>
  <si>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</si>
  <si>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</si>
  <si>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</si>
  <si>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</si>
  <si>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</si>
  <si>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</si>
  <si>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</si>
  <si>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</si>
  <si>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</si>
  <si>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</si>
  <si>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</si>
  <si>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</si>
  <si>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</si>
  <si>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</si>
  <si>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</si>
  <si>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</si>
  <si>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</si>
  <si>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</si>
  <si>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</si>
  <si>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</si>
  <si>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</si>
  <si>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</si>
  <si>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</si>
  <si>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</si>
  <si>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</si>
  <si>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</si>
  <si>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</si>
  <si>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</si>
  <si>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</si>
  <si>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</si>
  <si>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</si>
  <si>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</si>
  <si>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</si>
  <si>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</si>
  <si>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</si>
  <si>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</si>
  <si>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</si>
  <si>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</si>
  <si>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</si>
  <si>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</si>
  <si>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</si>
  <si>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</si>
  <si>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</si>
  <si>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</si>
  <si>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</si>
  <si>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</si>
  <si>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</si>
  <si>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</si>
  <si>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</si>
  <si>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</si>
  <si>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</si>
  <si>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</si>
  <si>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</si>
  <si>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</si>
  <si>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</si>
  <si>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</si>
  <si>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</si>
  <si>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</si>
  <si>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</si>
  <si>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</si>
  <si>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</si>
  <si>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</si>
  <si>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</si>
  <si>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</si>
  <si>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</si>
  <si>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</si>
  <si>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</si>
  <si>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</si>
  <si>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</si>
  <si>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</si>
  <si>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</si>
  <si>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</si>
  <si>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</si>
  <si>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</si>
  <si>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</si>
  <si>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</si>
  <si>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</si>
  <si>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</si>
  <si>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</si>
  <si>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</si>
  <si>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</si>
  <si>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</si>
  <si>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</si>
  <si>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</si>
  <si>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</si>
  <si>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</si>
  <si>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</si>
  <si>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</si>
  <si>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</si>
  <si>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</si>
  <si>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</si>
  <si>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</si>
  <si>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</si>
  <si>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</si>
  <si>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</si>
  <si>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</si>
  <si>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</si>
  <si>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</si>
  <si>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</si>
  <si>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</si>
  <si>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</si>
  <si>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</si>
  <si>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</si>
  <si>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</si>
  <si>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</si>
  <si>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</si>
  <si>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</si>
  <si>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</si>
  <si>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</si>
  <si>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</si>
  <si>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</si>
  <si>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</si>
  <si>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</si>
  <si>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</si>
  <si>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</si>
  <si>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</si>
  <si>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</si>
  <si>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</si>
  <si>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</si>
  <si>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</si>
  <si>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</si>
  <si>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</si>
  <si>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</si>
  <si>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</si>
  <si>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</si>
  <si>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</si>
  <si>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</si>
  <si>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</si>
  <si>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</si>
  <si>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</si>
  <si>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</si>
  <si>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</si>
  <si>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</si>
  <si>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</si>
  <si>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</si>
  <si>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</si>
  <si>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</si>
  <si>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</si>
  <si>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</si>
  <si>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</si>
  <si>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</si>
  <si>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</si>
  <si>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</si>
  <si>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</si>
  <si>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</si>
  <si>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</si>
  <si>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</si>
  <si>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</si>
  <si>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</si>
  <si>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</si>
  <si>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</si>
  <si>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</si>
  <si>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</si>
  <si>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</si>
  <si>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</si>
  <si>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</si>
  <si>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</si>
  <si>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</si>
  <si>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</si>
  <si>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</si>
  <si>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</si>
  <si>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</si>
  <si>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</si>
  <si>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</si>
  <si>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</si>
  <si>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</si>
  <si>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</si>
  <si>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</si>
  <si>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</si>
  <si>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</si>
  <si>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</si>
  <si>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</si>
  <si>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</si>
  <si>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</si>
  <si>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</si>
  <si>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</si>
  <si>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</si>
  <si>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</si>
  <si>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</si>
  <si>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</si>
  <si>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</si>
  <si>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</si>
  <si>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</si>
  <si>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</si>
  <si>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</si>
  <si>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</si>
  <si>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</si>
  <si>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</si>
  <si>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</si>
  <si>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</si>
  <si>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</si>
  <si>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</si>
  <si>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</si>
  <si>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</si>
  <si>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</si>
  <si>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</si>
  <si>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</si>
  <si>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</si>
  <si>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</si>
  <si>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</si>
  <si>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</si>
  <si>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</si>
  <si>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</si>
  <si>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</si>
  <si>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</si>
  <si>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</si>
  <si>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</si>
  <si>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</si>
  <si>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</si>
  <si>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</si>
  <si>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</si>
  <si>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</si>
  <si>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</si>
  <si>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</si>
  <si>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</si>
  <si>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</si>
  <si>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</si>
  <si>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</si>
  <si>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</si>
  <si>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</si>
  <si>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</si>
  <si>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</si>
  <si>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</si>
  <si>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</si>
  <si>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</si>
  <si>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</si>
  <si>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</si>
  <si>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</si>
  <si>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</si>
  <si>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</si>
  <si>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</si>
  <si>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</si>
  <si>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</si>
  <si>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</si>
  <si>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</si>
  <si>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</si>
  <si>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</si>
  <si>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</si>
  <si>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</si>
  <si>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</si>
  <si>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</si>
  <si>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</si>
  <si>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</si>
  <si>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</si>
  <si>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</si>
  <si>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</si>
  <si>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</si>
  <si>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</si>
  <si>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</si>
  <si>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</si>
  <si>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</si>
  <si>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</si>
  <si>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</si>
  <si>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</si>
  <si>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</si>
  <si>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</si>
  <si>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</si>
  <si>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</si>
  <si>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</si>
  <si>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</si>
  <si>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</si>
  <si>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</si>
  <si>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</si>
  <si>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</si>
  <si>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</si>
  <si>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</si>
  <si>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</si>
  <si>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</si>
  <si>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</si>
  <si>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</si>
  <si>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</si>
  <si>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</si>
  <si>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</si>
  <si>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</si>
  <si>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</si>
  <si>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</si>
  <si>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</si>
  <si>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</si>
  <si>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</si>
  <si>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</si>
  <si>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</si>
  <si>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</si>
  <si>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</si>
  <si>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</si>
  <si>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</si>
  <si>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</si>
  <si>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</si>
  <si>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</si>
  <si>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</si>
  <si>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</si>
  <si>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</si>
  <si>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</si>
  <si>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</si>
  <si>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</si>
  <si>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</si>
  <si>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</si>
  <si>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</si>
  <si>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</si>
  <si>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</si>
  <si>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</si>
  <si>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</si>
  <si>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</si>
  <si>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</si>
  <si>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</si>
  <si>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</si>
  <si>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</si>
  <si>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</si>
  <si>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</si>
  <si>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</si>
  <si>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</si>
  <si>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</si>
  <si>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</si>
  <si>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</si>
  <si>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</si>
  <si>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</si>
  <si>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</si>
  <si>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</si>
  <si>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</si>
  <si>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</si>
  <si>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</si>
  <si>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</si>
  <si>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</si>
  <si>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</si>
  <si>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</si>
  <si>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</si>
  <si>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</si>
  <si>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</si>
  <si>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</si>
  <si>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</si>
  <si>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</si>
  <si>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</si>
  <si>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</si>
  <si>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</si>
  <si>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</si>
  <si>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</si>
  <si>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</si>
  <si>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</si>
  <si>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</si>
  <si>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</si>
  <si>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</si>
  <si>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</si>
  <si>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</si>
  <si>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</si>
  <si>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</si>
  <si>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</si>
  <si>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</si>
  <si>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</si>
  <si>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</si>
  <si>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</si>
  <si>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</si>
  <si>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</si>
  <si>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</si>
  <si>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</si>
  <si>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</si>
  <si>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</si>
  <si>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</si>
  <si>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</si>
  <si>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</si>
  <si>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</si>
  <si>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</si>
  <si>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</si>
  <si>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</si>
  <si>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</si>
  <si>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</si>
  <si>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</si>
  <si>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</si>
  <si>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</si>
  <si>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</si>
  <si>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</si>
  <si>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</si>
  <si>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</si>
  <si>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</si>
  <si>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</si>
  <si>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</si>
  <si>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</si>
  <si>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</si>
  <si>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</si>
  <si>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</si>
  <si>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</si>
  <si>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</si>
  <si>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</si>
  <si>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</si>
  <si>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</si>
  <si>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</si>
  <si>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</si>
  <si>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</si>
  <si>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</si>
  <si>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</si>
  <si>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</si>
  <si>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</si>
  <si>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</si>
  <si>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</si>
  <si>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</si>
  <si>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</si>
  <si>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</si>
  <si>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</si>
  <si>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</si>
  <si>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</si>
  <si>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</si>
  <si>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</si>
  <si>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</si>
  <si>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</si>
  <si>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</si>
  <si>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</si>
  <si>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</si>
  <si>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</si>
  <si>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</si>
  <si>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</si>
  <si>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</si>
  <si>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</si>
  <si>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</si>
  <si>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</si>
  <si>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</si>
  <si>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</si>
  <si>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</si>
  <si>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</si>
  <si>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</si>
  <si>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</si>
  <si>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</si>
  <si>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</si>
  <si>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</si>
  <si>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</si>
  <si>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</si>
  <si>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</si>
  <si>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</si>
  <si>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</si>
  <si>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</si>
  <si>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</si>
  <si>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</si>
  <si>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</si>
  <si>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</si>
  <si>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</si>
  <si>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</si>
  <si>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</si>
  <si>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</si>
  <si>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</si>
  <si>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</si>
  <si>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</si>
  <si>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</si>
  <si>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</si>
  <si>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</si>
  <si>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</si>
  <si>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</si>
  <si>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</si>
  <si>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</si>
  <si>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</si>
  <si>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</si>
  <si>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</si>
  <si>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</si>
  <si>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</si>
  <si>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</si>
  <si>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</si>
  <si>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</si>
  <si>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</si>
  <si>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</si>
  <si>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</si>
  <si>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</si>
  <si>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</si>
  <si>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</si>
  <si>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</si>
  <si>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</si>
  <si>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</si>
  <si>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</si>
  <si>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</si>
  <si>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</si>
  <si>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</si>
  <si>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</si>
  <si>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</si>
  <si>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</si>
  <si>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</si>
  <si>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</si>
  <si>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</si>
  <si>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</si>
  <si>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</si>
  <si>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</si>
  <si>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</si>
  <si>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</si>
  <si>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</si>
  <si>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</si>
  <si>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</si>
  <si>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</si>
  <si>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</si>
  <si>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</si>
  <si>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</si>
  <si>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</si>
  <si>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</si>
  <si>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</si>
  <si>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</si>
  <si>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</si>
  <si>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</si>
  <si>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</si>
  <si>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</si>
  <si>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</si>
  <si>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</si>
  <si>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</si>
  <si>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</si>
  <si>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</si>
  <si>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</si>
  <si>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</si>
  <si>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</si>
  <si>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</si>
  <si>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</si>
  <si>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</si>
  <si>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</si>
  <si>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</si>
  <si>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</si>
  <si>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</si>
  <si>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</si>
  <si>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</si>
  <si>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</si>
  <si>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</si>
  <si>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</si>
  <si>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</si>
  <si>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</si>
  <si>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</si>
  <si>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</si>
  <si>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</si>
  <si>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</si>
  <si>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</si>
  <si>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</si>
  <si>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</si>
  <si>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</si>
  <si>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</si>
  <si>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</si>
  <si>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</si>
  <si>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</si>
  <si>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</si>
  <si>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</si>
  <si>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</si>
  <si>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</si>
  <si>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</si>
  <si>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</si>
  <si>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</si>
  <si>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</si>
  <si>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</si>
  <si>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</si>
  <si>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</si>
  <si>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</si>
  <si>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</si>
  <si>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</si>
  <si>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</si>
  <si>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</si>
  <si>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</si>
  <si>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</si>
  <si>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</si>
  <si>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</si>
  <si>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</si>
  <si>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</si>
  <si>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</si>
  <si>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</si>
  <si>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</si>
  <si>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</si>
  <si>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</si>
  <si>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</si>
  <si>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</si>
  <si>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</si>
  <si>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</si>
  <si>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</si>
  <si>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</si>
  <si>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</si>
  <si>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</si>
  <si>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</si>
  <si>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</si>
  <si>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</si>
  <si>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</si>
  <si>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</si>
  <si>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</si>
  <si>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</si>
  <si>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</si>
  <si>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</si>
  <si>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</si>
  <si>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</si>
  <si>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</si>
  <si>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</si>
  <si>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</si>
  <si>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</si>
  <si>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</si>
  <si>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</si>
  <si>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</si>
  <si>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</si>
  <si>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</si>
  <si>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</si>
  <si>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</si>
  <si>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</si>
  <si>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</si>
  <si>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</si>
  <si>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</si>
  <si>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</si>
  <si>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</si>
  <si>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</si>
  <si>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</si>
  <si>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</si>
  <si>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</si>
  <si>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</si>
  <si>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</si>
  <si>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</si>
  <si>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</si>
  <si>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</si>
  <si>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</si>
  <si>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</si>
  <si>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</si>
  <si>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</si>
  <si>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</si>
  <si>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</si>
  <si>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</si>
  <si>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</si>
  <si>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</si>
  <si>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</si>
  <si>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</si>
  <si>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</si>
  <si>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</si>
  <si>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</si>
  <si>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</si>
  <si>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</si>
  <si>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</si>
  <si>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</si>
  <si>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</si>
  <si>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</si>
  <si>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</si>
  <si>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</si>
  <si>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</si>
  <si>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</si>
  <si>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</si>
  <si>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</si>
  <si>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</si>
  <si>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</si>
  <si>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</si>
  <si>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</si>
  <si>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</si>
  <si>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</si>
  <si>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</si>
  <si>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</si>
  <si>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</si>
  <si>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</si>
  <si>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</si>
  <si>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</si>
  <si>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</si>
  <si>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</si>
  <si>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</si>
  <si>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</si>
  <si>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</si>
  <si>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</si>
  <si>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</si>
  <si>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</si>
  <si>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</si>
  <si>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</si>
  <si>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</si>
  <si>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</si>
  <si>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</si>
  <si>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</si>
  <si>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</si>
  <si>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</si>
  <si>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</si>
  <si>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</si>
  <si>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</si>
  <si>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</si>
  <si>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</si>
  <si>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</si>
  <si>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</si>
  <si>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</si>
  <si>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</si>
  <si>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</si>
  <si>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</si>
  <si>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</si>
  <si>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</si>
  <si>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</si>
  <si>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</si>
  <si>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</si>
  <si>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</si>
  <si>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</si>
  <si>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</si>
  <si>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</si>
  <si>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</si>
  <si>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</si>
  <si>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</si>
  <si>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</si>
  <si>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</si>
  <si>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</si>
  <si>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</si>
  <si>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</si>
  <si>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</si>
  <si>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</si>
  <si>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</si>
  <si>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</si>
  <si>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</si>
  <si>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</si>
  <si>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</si>
  <si>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</si>
  <si>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</si>
  <si>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</si>
  <si>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</si>
  <si>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</si>
  <si>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</si>
  <si>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</si>
  <si>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</si>
  <si>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</si>
  <si>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</si>
  <si>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</si>
  <si>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</si>
  <si>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</si>
  <si>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</si>
  <si>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</si>
  <si>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</si>
  <si>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</si>
  <si>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</si>
  <si>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</si>
  <si>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</si>
  <si>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</si>
  <si>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</si>
  <si>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</si>
  <si>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</si>
  <si>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</si>
  <si>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</si>
  <si>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</si>
  <si>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</si>
  <si>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</si>
  <si>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</si>
  <si>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</si>
  <si>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</si>
  <si>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</si>
  <si>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</si>
  <si>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</si>
  <si>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</si>
  <si>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</si>
  <si>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</si>
  <si>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</si>
  <si>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</si>
  <si>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</si>
  <si>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</si>
  <si>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</si>
  <si>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</si>
  <si>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</si>
  <si>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</si>
  <si>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</si>
  <si>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</si>
  <si>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</si>
  <si>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</si>
  <si>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</si>
  <si>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</si>
  <si>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</si>
  <si>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</si>
  <si>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</si>
  <si>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</si>
  <si>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</si>
  <si>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</si>
  <si>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</si>
  <si>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</si>
  <si>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</si>
  <si>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</si>
  <si>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</si>
  <si>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</si>
  <si>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</si>
  <si>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</si>
  <si>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</si>
  <si>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</si>
  <si>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</si>
  <si>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</si>
  <si>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</si>
  <si>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</si>
  <si>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</si>
  <si>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</si>
  <si>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</si>
  <si>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</si>
  <si>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</si>
  <si>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</si>
  <si>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</si>
  <si>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</si>
  <si>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</si>
  <si>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</si>
  <si>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</si>
  <si>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</si>
  <si>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</si>
  <si>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</si>
  <si>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</si>
  <si>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</si>
  <si>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</si>
  <si>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</si>
  <si>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</si>
  <si>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</si>
  <si>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</si>
  <si>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</si>
  <si>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</si>
  <si>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</si>
  <si>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</si>
  <si>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</si>
  <si>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</si>
  <si>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</si>
  <si>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</si>
  <si>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</si>
  <si>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</si>
  <si>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</si>
  <si>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</si>
  <si>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</si>
  <si>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</si>
  <si>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</si>
  <si>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</si>
  <si>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</si>
  <si>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</si>
  <si>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</si>
  <si>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</si>
  <si>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</si>
  <si>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</si>
  <si>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</si>
  <si>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</si>
  <si>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</si>
  <si>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</si>
  <si>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</si>
  <si>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</si>
  <si>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</si>
  <si>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</si>
  <si>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</si>
  <si>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</si>
  <si>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</si>
  <si>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</si>
  <si>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</si>
  <si>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</si>
  <si>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</si>
  <si>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</si>
  <si>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</si>
  <si>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</si>
  <si>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</si>
  <si>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</si>
  <si>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</si>
  <si>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</si>
  <si>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</si>
  <si>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</si>
  <si>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</si>
  <si>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</si>
  <si>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</si>
  <si>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</si>
  <si>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</si>
  <si>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</si>
  <si>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</si>
  <si>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</si>
  <si>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</si>
  <si>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</si>
  <si>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</si>
  <si>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</si>
  <si>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</si>
  <si>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</si>
  <si>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</si>
  <si>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</si>
  <si>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</si>
  <si>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</si>
  <si>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</si>
  <si>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</si>
  <si>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</si>
  <si>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</si>
  <si>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</si>
  <si>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</si>
  <si>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</si>
  <si>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</si>
  <si>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</si>
  <si>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</si>
  <si>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</si>
  <si>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</si>
  <si>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</si>
  <si>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</si>
  <si>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</si>
  <si>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</si>
  <si>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</si>
  <si>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</si>
  <si>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</si>
  <si>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</si>
  <si>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</si>
  <si>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</si>
  <si>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</si>
  <si>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</si>
  <si>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</si>
  <si>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</si>
  <si>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</si>
  <si>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</si>
  <si>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</si>
  <si>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</si>
  <si>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</si>
  <si>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</si>
  <si>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</si>
  <si>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</si>
  <si>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</si>
  <si>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</si>
  <si>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</si>
  <si>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</si>
  <si>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</si>
  <si>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</si>
  <si>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</si>
  <si>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</si>
  <si>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</si>
  <si>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</si>
  <si>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</si>
  <si>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</si>
  <si>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</si>
  <si>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</si>
  <si>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</si>
  <si>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</si>
  <si>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</si>
  <si>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</si>
  <si>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</si>
  <si>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</si>
  <si>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</si>
  <si>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</si>
  <si>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</si>
  <si>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</si>
  <si>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</si>
  <si>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</si>
  <si>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</si>
  <si>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</si>
  <si>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</si>
  <si>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</si>
  <si>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</si>
  <si>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</si>
  <si>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</si>
  <si>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</si>
  <si>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</si>
  <si>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</si>
  <si>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</si>
  <si>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</si>
  <si>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</si>
  <si>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</si>
  <si>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</si>
  <si>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</si>
  <si>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</si>
  <si>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</si>
  <si>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</si>
  <si>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</si>
  <si>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</si>
  <si>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</si>
  <si>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</si>
  <si>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</si>
  <si>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</si>
  <si>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</si>
  <si>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</si>
  <si>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</si>
  <si>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</si>
  <si>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</si>
  <si>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</si>
  <si>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</si>
  <si>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</si>
  <si>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</si>
  <si>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</si>
  <si>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</si>
  <si>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</si>
  <si>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</si>
  <si>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</si>
  <si>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</si>
  <si>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</si>
  <si>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</si>
  <si>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</si>
  <si>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</si>
  <si>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</si>
  <si>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</si>
  <si>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</si>
  <si>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</si>
  <si>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</si>
  <si>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</si>
  <si>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</si>
  <si>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</si>
  <si>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</si>
  <si>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</si>
  <si>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</si>
  <si>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</si>
  <si>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</si>
  <si>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</si>
  <si>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</si>
  <si>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</si>
  <si>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</si>
  <si>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</si>
  <si>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</si>
  <si>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</si>
  <si>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</si>
  <si>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</si>
  <si>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</si>
  <si>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</si>
  <si>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</si>
  <si>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</si>
  <si>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</si>
  <si>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</si>
  <si>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</si>
  <si>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</si>
  <si>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</si>
  <si>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</si>
  <si>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</si>
  <si>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</si>
  <si>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</si>
  <si>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</si>
  <si>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</si>
  <si>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</si>
  <si>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</si>
  <si>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</si>
  <si>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</si>
  <si>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</si>
  <si>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</si>
  <si>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</si>
  <si>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</si>
  <si>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</si>
  <si>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</si>
  <si>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</si>
  <si>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</si>
  <si>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</si>
  <si>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</si>
  <si>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</si>
  <si>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</si>
  <si>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</si>
  <si>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</si>
  <si>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</si>
  <si>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</si>
  <si>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</si>
  <si>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</si>
  <si>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</si>
  <si>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</si>
  <si>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</si>
  <si>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</si>
  <si>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</si>
  <si>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</si>
  <si>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</si>
  <si>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</si>
  <si>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</si>
  <si>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</si>
  <si>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</si>
  <si>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</si>
  <si>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</si>
  <si>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</si>
  <si>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</si>
  <si>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</si>
  <si>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</si>
  <si>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</si>
  <si>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</si>
  <si>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</si>
  <si>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</si>
  <si>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</si>
  <si>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</si>
  <si>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</si>
  <si>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</si>
  <si>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</si>
  <si>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</si>
  <si>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</si>
  <si>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</si>
  <si>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</si>
  <si>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</si>
  <si>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</si>
  <si>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</si>
  <si>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</si>
  <si>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</si>
  <si>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</si>
  <si>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</si>
  <si>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</si>
  <si>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</si>
  <si>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</si>
  <si>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</si>
  <si>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</si>
  <si>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</si>
  <si>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</si>
  <si>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</si>
  <si>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</si>
  <si>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</si>
  <si>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</si>
  <si>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</si>
  <si>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</si>
  <si>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</si>
  <si>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</si>
  <si>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</si>
  <si>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</si>
  <si>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</si>
  <si>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</si>
  <si>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</si>
  <si>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</si>
  <si>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</si>
  <si>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</si>
  <si>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</si>
  <si>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</si>
  <si>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</si>
  <si>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</si>
  <si>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</si>
  <si>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</si>
  <si>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</si>
  <si>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</si>
  <si>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</si>
  <si>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</si>
  <si>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</si>
  <si>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</si>
  <si>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</si>
  <si>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</si>
  <si>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</si>
  <si>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</si>
  <si>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</si>
  <si>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</si>
  <si>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</si>
  <si>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</si>
  <si>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</si>
  <si>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</si>
  <si>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</si>
  <si>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</si>
  <si>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</si>
  <si>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</si>
  <si>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</si>
  <si>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</si>
  <si>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</si>
  <si>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</si>
  <si>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</si>
  <si>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</si>
  <si>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</si>
  <si>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</si>
  <si>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</si>
  <si>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</si>
  <si>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</si>
  <si>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</si>
  <si>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</si>
  <si>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</si>
  <si>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</si>
  <si>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</si>
  <si>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</si>
  <si>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</si>
  <si>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</si>
  <si>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</si>
  <si>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</si>
  <si>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</si>
  <si>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</si>
  <si>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</si>
  <si>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</si>
  <si>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</si>
  <si>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</si>
  <si>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</si>
  <si>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</si>
  <si>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</si>
  <si>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</si>
  <si>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</si>
  <si>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</si>
  <si>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</si>
  <si>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</si>
  <si>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</si>
  <si>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</si>
  <si>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</si>
  <si>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</si>
  <si>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</si>
  <si>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</si>
  <si>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</si>
  <si>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</si>
  <si>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</si>
  <si>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</si>
  <si>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</si>
  <si>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</si>
  <si>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</si>
  <si>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</si>
  <si>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</si>
  <si>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</si>
  <si>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</si>
  <si>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</si>
  <si>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</si>
  <si>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</si>
  <si>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</si>
  <si>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</si>
  <si>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</si>
  <si>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</si>
  <si>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</si>
  <si>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</si>
  <si>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</si>
  <si>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</si>
  <si>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</si>
  <si>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</si>
  <si>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</si>
  <si>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</si>
  <si>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</si>
  <si>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</si>
  <si>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</si>
  <si>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</si>
  <si>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</si>
  <si>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</si>
  <si>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</si>
  <si>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</si>
  <si>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</si>
  <si>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</si>
  <si>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</si>
  <si>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</si>
  <si>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</si>
  <si>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</si>
  <si>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</si>
  <si>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</si>
  <si>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</si>
  <si>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</si>
  <si>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</si>
  <si>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</si>
  <si>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</si>
  <si>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</si>
  <si>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</si>
  <si>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</si>
  <si>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</si>
  <si>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</si>
  <si>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</si>
  <si>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</si>
  <si>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</si>
  <si>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</si>
  <si>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</si>
  <si>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</si>
  <si>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</si>
  <si>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</si>
  <si>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</si>
  <si>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</si>
  <si>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</si>
  <si>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</si>
  <si>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</si>
  <si>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</si>
  <si>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</si>
  <si>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</si>
  <si>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</si>
  <si>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</si>
  <si>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</si>
  <si>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</si>
  <si>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</si>
  <si>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</si>
  <si>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</si>
  <si>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</si>
  <si>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</si>
  <si>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</si>
  <si>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</si>
  <si>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</si>
  <si>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</si>
  <si>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</si>
  <si>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</si>
  <si>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</si>
  <si>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</si>
  <si>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</si>
  <si>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</si>
  <si>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</si>
  <si>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</si>
  <si>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</si>
  <si>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</si>
  <si>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</si>
  <si>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</si>
  <si>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</si>
  <si>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</si>
  <si>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</si>
  <si>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</si>
  <si>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</si>
  <si>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</si>
  <si>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</si>
  <si>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</si>
  <si>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</si>
  <si>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</si>
  <si>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</si>
  <si>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</si>
  <si>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</si>
  <si>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</si>
  <si>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</si>
  <si>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</si>
  <si>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</si>
  <si>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</si>
  <si>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</si>
  <si>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</si>
  <si>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</si>
  <si>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</si>
  <si>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</si>
  <si>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</si>
  <si>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</si>
  <si>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</si>
  <si>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</si>
  <si>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</si>
  <si>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</si>
  <si>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</si>
  <si>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</si>
  <si>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</si>
  <si>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</si>
  <si>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</si>
  <si>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</si>
  <si>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</si>
  <si>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</si>
  <si>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</si>
  <si>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</si>
  <si>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</si>
  <si>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</si>
  <si>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</si>
  <si>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</si>
  <si>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</si>
  <si>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</si>
  <si>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</si>
  <si>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</si>
  <si>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</si>
  <si>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</si>
  <si>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</si>
  <si>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</si>
  <si>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</si>
  <si>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</si>
  <si>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</si>
  <si>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</si>
  <si>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</si>
  <si>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</si>
  <si>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</si>
  <si>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</si>
  <si>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</si>
  <si>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</si>
  <si>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</si>
  <si>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</si>
  <si>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</si>
  <si>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</si>
  <si>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</si>
  <si>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</si>
  <si>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</si>
  <si>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</si>
  <si>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</si>
  <si>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</si>
  <si>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</si>
  <si>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</si>
  <si>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</si>
  <si>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</si>
  <si>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</si>
  <si>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</si>
  <si>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</si>
  <si>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</si>
  <si>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</si>
  <si>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</si>
  <si>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</si>
  <si>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</si>
  <si>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</si>
  <si>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</si>
  <si>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</si>
  <si>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</si>
  <si>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</si>
  <si>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</si>
  <si>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</si>
  <si>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</si>
  <si>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</si>
  <si>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</si>
  <si>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</si>
  <si>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</si>
  <si>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</si>
  <si>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</si>
  <si>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</si>
  <si>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</si>
  <si>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</si>
  <si>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</si>
  <si>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</si>
  <si>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</si>
  <si>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</si>
  <si>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</si>
  <si>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</si>
  <si>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</si>
  <si>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</si>
  <si>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</si>
  <si>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</si>
  <si>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</si>
  <si>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</si>
  <si>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</si>
  <si>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</si>
  <si>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</si>
  <si>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</si>
  <si>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</si>
  <si>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</si>
  <si>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</si>
  <si>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</si>
  <si>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</si>
  <si>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</si>
  <si>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</si>
  <si>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</si>
  <si>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</si>
  <si>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</si>
  <si>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</si>
  <si>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</si>
  <si>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</si>
  <si>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</si>
  <si>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</si>
  <si>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</si>
  <si>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</si>
  <si>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</si>
  <si>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</si>
  <si>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</si>
  <si>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</si>
  <si>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</si>
  <si>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</si>
  <si>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</si>
  <si>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</si>
  <si>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</si>
  <si>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</si>
  <si>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</si>
  <si>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</si>
  <si>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</si>
  <si>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</si>
  <si>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</si>
  <si>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</si>
  <si>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</si>
  <si>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</si>
  <si>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</si>
  <si>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</si>
  <si>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</si>
  <si>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</si>
  <si>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</si>
  <si>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</si>
  <si>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</si>
  <si>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</si>
  <si>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</si>
  <si>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</si>
  <si>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</si>
  <si>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</si>
  <si>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</si>
  <si>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</si>
  <si>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</si>
  <si>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</si>
  <si>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</si>
  <si>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</si>
  <si>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</si>
  <si>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</si>
  <si>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</si>
  <si>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</si>
  <si>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</si>
  <si>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</si>
  <si>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</si>
  <si>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</si>
  <si>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</si>
  <si>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</si>
  <si>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</si>
  <si>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</si>
  <si>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</si>
  <si>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</si>
  <si>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</si>
  <si>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</si>
  <si>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</si>
  <si>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</si>
  <si>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</si>
  <si>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</si>
  <si>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</si>
  <si>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</si>
  <si>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</si>
  <si>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</si>
  <si>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</si>
  <si>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</si>
  <si>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</si>
  <si>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</si>
  <si>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</si>
  <si>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</si>
  <si>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</si>
  <si>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</si>
  <si>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</si>
  <si>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</si>
  <si>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</si>
  <si>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</si>
  <si>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</si>
  <si>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</si>
  <si>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</si>
  <si>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</si>
  <si>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</si>
  <si>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</si>
  <si>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</si>
  <si>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</si>
  <si>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</si>
  <si>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</si>
  <si>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</si>
  <si>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</si>
  <si>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</si>
  <si>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</si>
  <si>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</si>
  <si>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</si>
  <si>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</si>
  <si>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</si>
  <si>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</si>
  <si>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</si>
  <si>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</si>
  <si>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</si>
  <si>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</si>
  <si>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</si>
  <si>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</si>
  <si>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</si>
  <si>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</si>
  <si>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</si>
  <si>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</si>
  <si>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</si>
  <si>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</si>
  <si>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</si>
  <si>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</si>
  <si>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</si>
  <si>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</si>
  <si>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</si>
  <si>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</si>
  <si>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</si>
  <si>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</si>
  <si>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</si>
  <si>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</si>
  <si>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</si>
  <si>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</si>
  <si>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</si>
  <si>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</si>
  <si>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</si>
  <si>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</si>
  <si>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</si>
  <si>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</si>
  <si>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</si>
  <si>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</si>
  <si>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</si>
  <si>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</si>
  <si>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</si>
  <si>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</si>
  <si>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</si>
  <si>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</si>
  <si>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</si>
  <si>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</si>
  <si>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</si>
  <si>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</si>
  <si>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</si>
  <si>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</si>
  <si>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</si>
  <si>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</si>
  <si>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</si>
  <si>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</si>
  <si>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</si>
  <si>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</si>
  <si>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</si>
  <si>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</si>
  <si>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</si>
  <si>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</si>
  <si>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</si>
  <si>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</si>
  <si>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</si>
  <si>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</si>
  <si>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</si>
  <si>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</si>
  <si>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</si>
  <si>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</si>
  <si>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</si>
  <si>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</si>
  <si>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</si>
  <si>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</si>
  <si>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</si>
  <si>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</si>
  <si>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</si>
  <si>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</si>
  <si>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</si>
  <si>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</si>
  <si>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</si>
  <si>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</si>
  <si>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</si>
  <si>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</si>
  <si>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</si>
  <si>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</si>
  <si>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</si>
  <si>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</si>
  <si>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</si>
  <si>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</si>
  <si>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</si>
  <si>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</si>
  <si>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</si>
  <si>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</si>
  <si>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</si>
  <si>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</si>
  <si>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</si>
  <si>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</si>
  <si>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</si>
  <si>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</si>
  <si>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</si>
  <si>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</si>
  <si>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</si>
  <si>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</si>
  <si>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</si>
  <si>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</si>
  <si>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</si>
  <si>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</si>
  <si>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</si>
  <si>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</si>
  <si>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</si>
  <si>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</si>
  <si>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</si>
  <si>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</si>
  <si>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</si>
  <si>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</si>
  <si>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</si>
  <si>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</si>
  <si>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</si>
  <si>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</si>
  <si>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</si>
  <si>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</si>
  <si>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</si>
  <si>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</si>
  <si>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</si>
  <si>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</si>
  <si>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</si>
  <si>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</si>
  <si>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</si>
  <si>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</si>
  <si>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</si>
  <si>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</si>
  <si>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</si>
  <si>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</si>
  <si>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</si>
  <si>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</si>
  <si>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</si>
  <si>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</si>
  <si>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</si>
  <si>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</si>
  <si>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</si>
  <si>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</si>
  <si>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</si>
  <si>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</si>
  <si>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</si>
  <si>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</si>
  <si>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</si>
  <si>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</si>
  <si>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</si>
  <si>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</si>
  <si>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</si>
  <si>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</si>
  <si>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</si>
  <si>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</si>
  <si>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</si>
  <si>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</si>
  <si>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</si>
  <si>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</si>
  <si>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</si>
  <si>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</si>
  <si>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</si>
  <si>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</si>
  <si>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</si>
  <si>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</si>
  <si>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</si>
  <si>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</si>
  <si>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</si>
  <si>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</si>
  <si>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</si>
  <si>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</si>
  <si>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</si>
  <si>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</si>
  <si>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</si>
  <si>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</si>
  <si>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</si>
  <si>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</si>
  <si>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</si>
  <si>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</si>
  <si>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</si>
  <si>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</si>
  <si>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</si>
  <si>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</si>
  <si>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</si>
  <si>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</si>
  <si>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</si>
  <si>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</si>
  <si>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</si>
  <si>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</si>
  <si>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</si>
  <si>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</si>
  <si>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</si>
  <si>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</si>
  <si>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</si>
  <si>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</si>
  <si>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</si>
  <si>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</si>
  <si>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</si>
  <si>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</si>
  <si>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</si>
  <si>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</si>
  <si>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</si>
  <si>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</si>
  <si>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</si>
  <si>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</si>
  <si>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</si>
  <si>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</si>
  <si>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</si>
  <si>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</si>
  <si>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</si>
  <si>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</si>
  <si>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</si>
  <si>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</si>
  <si>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</si>
  <si>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</si>
  <si>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</si>
  <si>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</si>
  <si>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</si>
  <si>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</si>
  <si>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</si>
  <si>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</si>
  <si>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</si>
  <si>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</si>
  <si>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</si>
  <si>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</si>
  <si>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</si>
  <si>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</si>
  <si>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</si>
  <si>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</si>
  <si>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</si>
  <si>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</si>
  <si>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</si>
  <si>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</si>
  <si>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</si>
  <si>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</si>
  <si>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</si>
  <si>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</si>
  <si>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</si>
  <si>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</si>
  <si>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</si>
  <si>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</si>
  <si>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</si>
  <si>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</si>
  <si>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</si>
  <si>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</si>
  <si>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</si>
  <si>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</si>
  <si>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</si>
  <si>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</si>
  <si>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</si>
  <si>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</si>
  <si>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</si>
  <si>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</si>
  <si>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</si>
  <si>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</si>
  <si>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</si>
  <si>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</si>
  <si>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</si>
  <si>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</si>
  <si>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</si>
  <si>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</si>
  <si>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</si>
  <si>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</si>
  <si>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</si>
  <si>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</si>
  <si>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</si>
  <si>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</si>
  <si>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</si>
  <si>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</si>
  <si>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</si>
  <si>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</si>
  <si>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</si>
  <si>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</si>
  <si>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</si>
  <si>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</si>
  <si>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</si>
  <si>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</si>
  <si>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</si>
  <si>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</si>
  <si>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</si>
  <si>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</si>
  <si>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</si>
  <si>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</si>
  <si>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</si>
  <si>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</si>
  <si>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</si>
  <si>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</si>
  <si>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</si>
  <si>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</si>
  <si>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</si>
  <si>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</si>
  <si>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</si>
  <si>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</si>
  <si>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</si>
  <si>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</si>
  <si>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</si>
  <si>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</si>
  <si>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</si>
  <si>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</si>
  <si>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</si>
  <si>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</si>
  <si>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</si>
  <si>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</si>
  <si>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</si>
  <si>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</si>
  <si>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</si>
  <si>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</si>
  <si>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</si>
  <si>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</si>
  <si>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</si>
  <si>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</si>
  <si>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</si>
  <si>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</si>
  <si>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</si>
  <si>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</si>
  <si>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</si>
  <si>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</si>
  <si>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</si>
  <si>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</si>
  <si>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</si>
  <si>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</si>
  <si>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</si>
  <si>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</si>
  <si>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</si>
  <si>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</si>
  <si>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</si>
  <si>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</si>
  <si>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</si>
  <si>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</si>
  <si>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</si>
  <si>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</si>
  <si>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</si>
  <si>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</si>
  <si>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</si>
  <si>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</si>
  <si>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</si>
  <si>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</si>
  <si>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</si>
  <si>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</si>
  <si>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</si>
  <si>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</si>
  <si>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</si>
  <si>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</si>
  <si>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</si>
  <si>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</si>
  <si>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</si>
  <si>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</si>
  <si>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</si>
  <si>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</si>
  <si>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</si>
  <si>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</si>
  <si>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</si>
  <si>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</si>
  <si>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</si>
  <si>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</si>
  <si>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</si>
  <si>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</si>
  <si>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</si>
  <si>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</si>
  <si>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</si>
  <si>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</si>
  <si>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</si>
  <si>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</si>
  <si>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</si>
  <si>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</si>
  <si>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</si>
  <si>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</si>
  <si>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</si>
  <si>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</si>
  <si>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</si>
  <si>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</si>
  <si>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</si>
  <si>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</si>
  <si>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</si>
  <si>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</si>
  <si>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</si>
  <si>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</si>
  <si>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</si>
  <si>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</si>
  <si>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</si>
  <si>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</si>
  <si>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</si>
  <si>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</si>
  <si>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</si>
  <si>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</si>
  <si>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</si>
  <si>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</si>
  <si>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</si>
  <si>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</si>
  <si>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</si>
  <si>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</si>
  <si>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</si>
  <si>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</si>
  <si>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</si>
  <si>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</si>
  <si>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</si>
  <si>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</si>
  <si>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</si>
  <si>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</si>
  <si>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</si>
  <si>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</si>
  <si>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</si>
  <si>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</si>
  <si>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</si>
  <si>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</si>
  <si>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</si>
  <si>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</si>
  <si>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</si>
  <si>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</si>
  <si>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</si>
  <si>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</si>
  <si>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</si>
  <si>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</si>
  <si>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</si>
  <si>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</si>
  <si>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</si>
  <si>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</si>
  <si>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</si>
  <si>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</si>
  <si>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</si>
  <si>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</si>
  <si>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</si>
  <si>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</si>
  <si>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</si>
  <si>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</si>
  <si>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</si>
  <si>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</si>
  <si>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</si>
  <si>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</si>
  <si>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</si>
  <si>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</si>
  <si>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</si>
  <si>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</si>
  <si>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</si>
  <si>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</si>
  <si>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</si>
  <si>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</si>
  <si>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</si>
  <si>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</si>
  <si>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</si>
  <si>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</si>
  <si>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</si>
  <si>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</si>
  <si>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</si>
  <si>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</si>
  <si>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</si>
  <si>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</si>
  <si>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</si>
  <si>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</si>
  <si>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</si>
  <si>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</si>
  <si>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</si>
  <si>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</si>
  <si>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</si>
  <si>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</si>
  <si>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</si>
  <si>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</si>
  <si>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</si>
  <si>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</si>
  <si>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</si>
  <si>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</si>
  <si>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</si>
  <si>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</si>
  <si>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</si>
  <si>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</si>
  <si>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</si>
  <si>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</si>
  <si>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</si>
  <si>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</si>
  <si>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</si>
  <si>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</si>
  <si>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</si>
  <si>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</si>
  <si>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</si>
  <si>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</si>
  <si>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</si>
  <si>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</si>
  <si>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</si>
  <si>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</si>
  <si>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</si>
  <si>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</si>
  <si>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</si>
  <si>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</si>
  <si>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</si>
  <si>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</si>
  <si>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</si>
  <si>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</si>
  <si>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</si>
  <si>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</si>
  <si>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</si>
  <si>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</si>
  <si>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</si>
  <si>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</si>
  <si>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</si>
  <si>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</si>
  <si>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</si>
  <si>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</si>
  <si>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</si>
  <si>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</si>
  <si>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</si>
  <si>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</si>
  <si>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</si>
  <si>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</si>
  <si>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</si>
  <si>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</si>
  <si>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</si>
  <si>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</si>
  <si>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</si>
  <si>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</si>
  <si>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</si>
  <si>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</si>
  <si>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</si>
  <si>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</si>
  <si>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</si>
  <si>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</si>
  <si>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</si>
  <si>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</si>
  <si>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</si>
  <si>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</si>
  <si>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</si>
  <si>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</si>
  <si>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</si>
  <si>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</si>
  <si>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</si>
  <si>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</si>
  <si>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</si>
  <si>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</si>
  <si>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</si>
  <si>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</si>
  <si>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</si>
  <si>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</si>
  <si>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</si>
  <si>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</si>
  <si>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</si>
  <si>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</si>
  <si>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</si>
  <si>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</si>
  <si>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</si>
  <si>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</si>
  <si>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</si>
  <si>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</si>
  <si>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</si>
  <si>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</si>
  <si>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</si>
  <si>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</si>
  <si>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</si>
  <si>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</si>
  <si>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</si>
  <si>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</si>
  <si>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</si>
  <si>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</si>
  <si>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</si>
  <si>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</si>
  <si>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</si>
  <si>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</si>
  <si>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</si>
  <si>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</si>
  <si>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</si>
  <si>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</si>
  <si>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</si>
  <si>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</si>
  <si>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</si>
  <si>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</si>
  <si>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</si>
  <si>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</si>
  <si>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</si>
  <si>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</si>
  <si>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</si>
  <si>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</si>
  <si>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</si>
  <si>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</si>
  <si>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</si>
  <si>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</si>
  <si>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</si>
  <si>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</si>
  <si>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</si>
  <si>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</si>
  <si>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</si>
  <si>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</si>
  <si>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</si>
  <si>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</si>
  <si>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</si>
  <si>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</si>
  <si>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</si>
  <si>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</si>
  <si>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</si>
  <si>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</si>
  <si>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</si>
  <si>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</si>
  <si>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</si>
  <si>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</si>
  <si>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</si>
  <si>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</si>
  <si>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</si>
  <si>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</si>
  <si>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</si>
  <si>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</si>
  <si>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</si>
  <si>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</si>
  <si>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</si>
  <si>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</si>
  <si>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</si>
  <si>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</si>
  <si>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</si>
  <si>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</si>
  <si>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</si>
  <si>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</si>
  <si>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</si>
  <si>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</si>
  <si>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</si>
  <si>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</si>
  <si>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</si>
  <si>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</si>
  <si>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</si>
  <si>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</si>
  <si>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</si>
  <si>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</si>
  <si>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</si>
  <si>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</si>
  <si>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</si>
  <si>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</si>
  <si>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</si>
  <si>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</si>
  <si>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</si>
  <si>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</si>
  <si>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</si>
  <si>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</si>
  <si>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</si>
  <si>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</si>
  <si>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</si>
  <si>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</si>
  <si>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</si>
  <si>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</si>
  <si>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</si>
  <si>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</si>
  <si>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</si>
  <si>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</si>
  <si>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</si>
  <si>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</si>
  <si>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</si>
  <si>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</si>
  <si>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</si>
  <si>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</si>
  <si>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</si>
  <si>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</si>
  <si>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</si>
  <si>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</si>
  <si>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</si>
  <si>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</si>
  <si>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</si>
  <si>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</si>
  <si>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</si>
  <si>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</si>
  <si>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</si>
  <si>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</si>
  <si>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</si>
  <si>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</si>
  <si>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</si>
  <si>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</si>
  <si>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</si>
  <si>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</si>
  <si>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</si>
  <si>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</si>
  <si>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</si>
  <si>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</si>
  <si>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</si>
  <si>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</si>
  <si>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</si>
  <si>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</si>
  <si>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</si>
  <si>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</si>
  <si>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</si>
  <si>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</si>
  <si>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</si>
  <si>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</si>
  <si>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</si>
  <si>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</si>
  <si>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</si>
  <si>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</si>
  <si>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</si>
  <si>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</si>
  <si>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</si>
  <si>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</si>
  <si>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</si>
  <si>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</si>
  <si>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</si>
  <si>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</si>
  <si>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</si>
  <si>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</si>
  <si>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</si>
  <si>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</si>
  <si>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</si>
  <si>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</si>
  <si>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</si>
  <si>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</si>
  <si>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</si>
  <si>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</si>
  <si>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</si>
  <si>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</si>
  <si>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</si>
  <si>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</si>
  <si>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</si>
  <si>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</si>
  <si>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</si>
  <si>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</si>
  <si>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</si>
  <si>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</si>
  <si>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</si>
  <si>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</si>
  <si>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</si>
  <si>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</si>
  <si>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</si>
  <si>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</si>
  <si>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</si>
  <si>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</si>
  <si>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</si>
  <si>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</si>
  <si>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</si>
  <si>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</si>
  <si>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</si>
  <si>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</si>
  <si>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</si>
  <si>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</si>
  <si>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</si>
  <si>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</si>
  <si>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</si>
  <si>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</si>
  <si>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</si>
  <si>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</si>
  <si>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</si>
  <si>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</si>
  <si>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</si>
  <si>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</si>
  <si>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</si>
  <si>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</si>
  <si>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</si>
  <si>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</si>
  <si>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</si>
  <si>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</si>
  <si>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</si>
  <si>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</si>
  <si>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</si>
  <si>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</si>
  <si>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</si>
  <si>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</si>
  <si>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</si>
  <si>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</si>
  <si>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</si>
  <si>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</si>
  <si>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</si>
  <si>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</si>
  <si>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</si>
  <si>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</si>
  <si>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</si>
  <si>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</si>
  <si>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</si>
  <si>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</si>
  <si>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</si>
  <si>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</si>
  <si>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</si>
  <si>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</si>
  <si>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</si>
  <si>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</si>
  <si>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</si>
  <si>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</si>
  <si>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</si>
  <si>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</si>
  <si>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</si>
  <si>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</si>
  <si>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</si>
  <si>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</si>
  <si>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</si>
  <si>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</si>
  <si>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</si>
  <si>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</si>
  <si>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</si>
  <si>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</si>
  <si>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</si>
  <si>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</si>
  <si>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</si>
  <si>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</si>
  <si>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</si>
  <si>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</si>
  <si>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</si>
  <si>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</si>
  <si>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</si>
  <si>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</si>
  <si>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</si>
  <si>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</si>
  <si>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</si>
  <si>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</si>
  <si>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</si>
  <si>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</si>
  <si>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</si>
  <si>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</si>
  <si>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</si>
  <si>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</si>
  <si>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</si>
  <si>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</si>
  <si>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</si>
  <si>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</si>
  <si>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</si>
  <si>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</si>
  <si>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</si>
  <si>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</si>
  <si>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</si>
  <si>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</si>
  <si>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</si>
  <si>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</si>
  <si>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</si>
  <si>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</si>
  <si>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</si>
  <si>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</si>
  <si>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</si>
  <si>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</si>
  <si>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</si>
  <si>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</si>
  <si>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</si>
  <si>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</si>
  <si>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</si>
  <si>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</si>
  <si>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</si>
  <si>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</si>
  <si>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</si>
  <si>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</si>
  <si>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</si>
  <si>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</si>
  <si>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</si>
  <si>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</si>
  <si>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</si>
  <si>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</si>
  <si>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</si>
  <si>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</si>
  <si>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</si>
  <si>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</si>
  <si>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</si>
  <si>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</si>
  <si>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</si>
  <si>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</si>
  <si>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</si>
  <si>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</si>
  <si>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</si>
  <si>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</si>
  <si>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</si>
  <si>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</si>
  <si>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</si>
  <si>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</si>
  <si>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</si>
  <si>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</si>
  <si>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</si>
  <si>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</si>
  <si>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</si>
  <si>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</si>
  <si>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</si>
  <si>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</si>
  <si>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</si>
  <si>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</si>
  <si>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</si>
  <si>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</si>
  <si>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</si>
  <si>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</si>
  <si>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</si>
  <si>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</si>
  <si>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</si>
  <si>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</si>
  <si>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</si>
  <si>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</si>
  <si>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</si>
  <si>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</si>
  <si>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</si>
  <si>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</si>
  <si>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</si>
  <si>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</si>
  <si>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</si>
  <si>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</si>
  <si>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</si>
  <si>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</si>
  <si>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</si>
  <si>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</si>
  <si>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</si>
  <si>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</si>
  <si>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</si>
  <si>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</si>
  <si>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</si>
  <si>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</si>
  <si>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</si>
  <si>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</si>
  <si>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</si>
  <si>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</si>
  <si>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</si>
  <si>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</si>
  <si>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</si>
  <si>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</si>
  <si>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</si>
  <si>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</si>
  <si>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</si>
  <si>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</si>
  <si>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</si>
  <si>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</si>
  <si>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</si>
  <si>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</si>
  <si>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</si>
  <si>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</si>
  <si>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</si>
  <si>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</si>
  <si>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</si>
  <si>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</si>
  <si>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</si>
  <si>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</si>
  <si>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</si>
  <si>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</si>
  <si>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</si>
  <si>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</si>
  <si>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</si>
  <si>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</si>
  <si>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</si>
  <si>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</si>
  <si>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</si>
  <si>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</si>
  <si>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</si>
  <si>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</si>
  <si>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</si>
  <si>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</si>
  <si>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</si>
  <si>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</si>
  <si>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</si>
  <si>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</si>
  <si>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</si>
  <si>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</si>
  <si>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</si>
  <si>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</si>
  <si>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</si>
  <si>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</si>
  <si>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</si>
  <si>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</si>
  <si>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</si>
  <si>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</si>
  <si>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</si>
  <si>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</si>
  <si>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</si>
  <si>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</si>
  <si>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</si>
  <si>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</si>
  <si>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</si>
  <si>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</si>
  <si>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</si>
  <si>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</si>
  <si>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</si>
  <si>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</si>
  <si>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</si>
  <si>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</si>
  <si>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</si>
  <si>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</si>
  <si>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</si>
  <si>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</si>
  <si>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</si>
  <si>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</si>
  <si>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</si>
  <si>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</si>
  <si>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</si>
  <si>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</si>
  <si>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</si>
  <si>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</si>
  <si>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</si>
  <si>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</si>
  <si>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</si>
  <si>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</si>
  <si>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</si>
  <si>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</si>
  <si>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</si>
  <si>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</si>
  <si>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</si>
  <si>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</si>
  <si>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</si>
  <si>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</si>
  <si>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</si>
  <si>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</si>
  <si>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</si>
  <si>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</si>
  <si>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</si>
  <si>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</si>
  <si>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</si>
  <si>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</si>
  <si>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</si>
  <si>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</si>
  <si>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</si>
  <si>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</si>
  <si>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</si>
  <si>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</si>
  <si>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</si>
  <si>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</si>
  <si>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</si>
  <si>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</si>
  <si>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</si>
  <si>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</si>
  <si>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</si>
  <si>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</si>
  <si>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</si>
  <si>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</si>
  <si>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</si>
  <si>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</si>
  <si>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</si>
  <si>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</si>
  <si>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</si>
  <si>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</si>
  <si>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</si>
  <si>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</si>
  <si>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</si>
  <si>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</si>
  <si>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</si>
  <si>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</si>
  <si>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</si>
  <si>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</si>
  <si>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</si>
  <si>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</si>
  <si>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</si>
  <si>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</si>
  <si>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</si>
  <si>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</si>
  <si>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</si>
  <si>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</si>
  <si>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</si>
  <si>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</si>
  <si>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</si>
  <si>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</si>
  <si>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</si>
  <si>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</si>
  <si>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</si>
  <si>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</si>
  <si>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</si>
  <si>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</si>
  <si>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</si>
  <si>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</si>
  <si>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</si>
  <si>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</si>
  <si>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</si>
  <si>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</si>
  <si>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</si>
  <si>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</si>
  <si>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</si>
  <si>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</si>
  <si>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</si>
  <si>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</si>
  <si>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</si>
  <si>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</si>
  <si>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</si>
  <si>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</si>
  <si>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</si>
  <si>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</si>
  <si>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</si>
  <si>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</si>
  <si>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</si>
  <si>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</si>
  <si>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</si>
  <si>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</si>
  <si>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</si>
  <si>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</si>
  <si>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</si>
  <si>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</si>
  <si>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</si>
  <si>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</si>
  <si>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</si>
  <si>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</si>
  <si>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</si>
  <si>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</si>
  <si>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</si>
  <si>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</si>
  <si>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</si>
  <si>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</si>
  <si>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</si>
  <si>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</si>
  <si>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</si>
  <si>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</si>
  <si>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</si>
  <si>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</si>
  <si>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</si>
  <si>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</si>
  <si>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</si>
  <si>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</si>
  <si>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</si>
  <si>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</si>
  <si>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</si>
  <si>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</si>
  <si>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</si>
  <si>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</si>
  <si>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</si>
  <si>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</si>
  <si>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</si>
  <si>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</si>
  <si>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</si>
  <si>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</si>
  <si>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</si>
  <si>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</si>
  <si>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</si>
  <si>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</si>
  <si>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</si>
  <si>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</si>
  <si>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</si>
  <si>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</si>
  <si>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</si>
  <si>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</si>
  <si>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</si>
  <si>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</si>
  <si>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</si>
  <si>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</si>
  <si>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</si>
  <si>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</si>
  <si>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</si>
  <si>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</si>
  <si>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</si>
  <si>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</si>
  <si>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</si>
  <si>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</si>
  <si>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</si>
  <si>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</si>
  <si>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</si>
  <si>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</si>
  <si>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</si>
  <si>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</si>
  <si>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</si>
  <si>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</si>
  <si>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</si>
  <si>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</si>
  <si>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</si>
  <si>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</si>
  <si>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</si>
  <si>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</si>
  <si>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</si>
  <si>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</si>
  <si>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</si>
  <si>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</si>
  <si>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</si>
  <si>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</si>
  <si>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</si>
  <si>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</si>
  <si>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</si>
  <si>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</si>
  <si>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</si>
  <si>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</si>
  <si>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</si>
  <si>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</si>
  <si>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</si>
  <si>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</si>
  <si>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</si>
  <si>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</si>
  <si>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</si>
  <si>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</si>
  <si>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</si>
  <si>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</si>
  <si>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</si>
  <si>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</si>
  <si>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</si>
  <si>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</si>
  <si>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</si>
  <si>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</si>
  <si>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</si>
  <si>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</si>
  <si>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</si>
  <si>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</si>
  <si>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</si>
  <si>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</si>
  <si>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</si>
  <si>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</si>
  <si>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</si>
  <si>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</si>
  <si>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</si>
  <si>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</si>
  <si>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</si>
  <si>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</si>
  <si>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</si>
  <si>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</si>
  <si>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</si>
  <si>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</si>
  <si>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</si>
  <si>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</si>
  <si>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</si>
  <si>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</si>
  <si>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</si>
  <si>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</si>
  <si>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</si>
  <si>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</si>
  <si>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</si>
  <si>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</si>
  <si>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</si>
  <si>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</si>
  <si>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</si>
  <si>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</si>
  <si>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</si>
  <si>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</si>
  <si>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</si>
  <si>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</si>
  <si>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</si>
  <si>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</si>
  <si>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</si>
  <si>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</si>
  <si>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</si>
  <si>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</si>
  <si>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</si>
  <si>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</si>
  <si>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</si>
  <si>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</si>
  <si>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</si>
  <si>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</si>
  <si>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</si>
  <si>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</si>
  <si>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</si>
  <si>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</si>
  <si>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</si>
  <si>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</si>
  <si>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</si>
  <si>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</si>
  <si>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</si>
  <si>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</si>
  <si>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</si>
  <si>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</si>
  <si>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</si>
  <si>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</si>
  <si>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</si>
  <si>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</si>
  <si>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</si>
  <si>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</si>
  <si>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</si>
  <si>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</si>
  <si>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</si>
  <si>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</si>
  <si>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</si>
  <si>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</si>
  <si>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</si>
  <si>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</si>
  <si>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</si>
  <si>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</si>
  <si>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</si>
  <si>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</si>
  <si>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</si>
  <si>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</si>
  <si>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</si>
  <si>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</si>
  <si>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</si>
  <si>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</si>
  <si>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</si>
  <si>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</si>
  <si>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</si>
  <si>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</si>
  <si>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</si>
  <si>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</si>
  <si>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</si>
  <si>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</si>
  <si>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</si>
  <si>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</si>
  <si>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</si>
  <si>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</si>
  <si>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</si>
  <si>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</si>
  <si>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</si>
  <si>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</si>
  <si>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</si>
  <si>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</si>
  <si>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</si>
  <si>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</si>
  <si>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</si>
  <si>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</si>
  <si>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</si>
  <si>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</si>
  <si>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</si>
  <si>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</si>
  <si>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</si>
  <si>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</si>
  <si>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</si>
  <si>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</si>
  <si>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</si>
  <si>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</si>
  <si>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</si>
  <si>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</si>
  <si>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</si>
  <si>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</si>
  <si>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</si>
  <si>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</si>
  <si>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</si>
  <si>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</si>
  <si>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</si>
  <si>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</si>
  <si>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</si>
  <si>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</si>
  <si>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</si>
  <si>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</si>
  <si>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</si>
  <si>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</si>
  <si>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</si>
  <si>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</si>
  <si>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</si>
  <si>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</si>
  <si>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</si>
  <si>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</si>
  <si>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</si>
  <si>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</si>
  <si>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</si>
  <si>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</si>
  <si>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</si>
  <si>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</si>
  <si>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</si>
  <si>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</si>
  <si>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</si>
  <si>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</si>
  <si>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</si>
  <si>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</si>
  <si>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</si>
  <si>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</si>
  <si>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</si>
  <si>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</si>
  <si>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</si>
  <si>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</si>
  <si>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</si>
  <si>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</si>
  <si>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</si>
  <si>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</si>
  <si>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</si>
  <si>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</si>
  <si>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</si>
  <si>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</si>
  <si>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</si>
  <si>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</si>
  <si>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</si>
  <si>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</si>
  <si>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</si>
  <si>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</si>
  <si>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</si>
  <si>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</si>
  <si>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</si>
  <si>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</si>
  <si>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</si>
  <si>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</si>
  <si>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</si>
  <si>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</si>
  <si>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</si>
  <si>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</si>
  <si>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</si>
  <si>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</si>
  <si>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</si>
  <si>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</si>
  <si>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</si>
  <si>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</si>
  <si>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</si>
  <si>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</si>
  <si>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</si>
  <si>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</si>
  <si>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</si>
  <si>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</si>
  <si>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</si>
  <si>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</si>
  <si>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</si>
  <si>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</si>
  <si>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</si>
  <si>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</si>
  <si>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</si>
  <si>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</si>
  <si>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</si>
  <si>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</si>
  <si>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</si>
  <si>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</si>
  <si>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</si>
  <si>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</si>
  <si>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</si>
  <si>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</si>
  <si>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</si>
  <si>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</si>
  <si>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</si>
  <si>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</si>
  <si>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</si>
  <si>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</si>
  <si>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</si>
  <si>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</si>
  <si>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</si>
  <si>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</si>
  <si>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</si>
  <si>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</si>
  <si>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</si>
  <si>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</si>
  <si>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</si>
  <si>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</si>
  <si>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</si>
  <si>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</si>
  <si>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</si>
  <si>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</si>
  <si>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</si>
  <si>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</si>
  <si>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</si>
  <si>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</si>
  <si>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</si>
  <si>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</si>
  <si>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</si>
  <si>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</si>
  <si>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</si>
  <si>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</si>
  <si>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</si>
  <si>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</si>
  <si>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</si>
  <si>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</si>
  <si>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</si>
  <si>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</si>
  <si>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</si>
  <si>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</si>
  <si>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</si>
  <si>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</si>
  <si>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</si>
  <si>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</si>
  <si>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</si>
  <si>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</si>
  <si>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</si>
  <si>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</si>
  <si>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</si>
  <si>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</si>
  <si>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</si>
  <si>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</si>
  <si>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</si>
  <si>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</si>
  <si>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</si>
  <si>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</si>
  <si>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</si>
  <si>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</si>
  <si>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</si>
  <si>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</si>
  <si>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</si>
  <si>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</si>
  <si>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</si>
  <si>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</si>
  <si>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</si>
  <si>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</si>
  <si>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</si>
  <si>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</si>
  <si>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</si>
  <si>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</si>
  <si>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</si>
  <si>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</si>
  <si>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</si>
  <si>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</si>
  <si>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</si>
  <si>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</si>
  <si>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</si>
  <si>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</si>
  <si>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</si>
  <si>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</si>
  <si>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</si>
  <si>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</si>
  <si>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</si>
  <si>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</si>
  <si>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</si>
  <si>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</si>
  <si>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</si>
  <si>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</si>
  <si>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</si>
  <si>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</si>
  <si>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</si>
  <si>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</si>
  <si>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</si>
  <si>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</si>
  <si>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</si>
  <si>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</si>
  <si>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</si>
  <si>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</si>
  <si>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</si>
  <si>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</si>
  <si>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</si>
  <si>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</si>
  <si>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</si>
  <si>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</si>
  <si>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</si>
  <si>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</si>
  <si>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</si>
  <si>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</si>
  <si>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</si>
  <si>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</si>
  <si>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</si>
  <si>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</si>
  <si>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</si>
  <si>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</si>
  <si>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</si>
  <si>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</si>
  <si>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</si>
  <si>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</si>
  <si>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</si>
  <si>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</si>
  <si>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</si>
  <si>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</si>
  <si>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</si>
  <si>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</si>
  <si>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</si>
  <si>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</si>
  <si>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</si>
  <si>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</si>
  <si>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</si>
  <si>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</si>
  <si>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</si>
  <si>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</si>
  <si>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</si>
  <si>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</si>
  <si>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</si>
  <si>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</si>
  <si>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</si>
  <si>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</si>
  <si>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</si>
  <si>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</si>
  <si>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</si>
  <si>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</si>
  <si>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</si>
  <si>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</si>
  <si>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</si>
  <si>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</si>
  <si>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</si>
  <si>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</si>
  <si>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</si>
  <si>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</si>
  <si>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</si>
  <si>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</si>
  <si>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</si>
  <si>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</si>
  <si>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</si>
  <si>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</si>
  <si>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</si>
  <si>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</si>
  <si>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</si>
  <si>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</si>
  <si>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</si>
  <si>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</si>
  <si>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</si>
  <si>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</si>
  <si>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</si>
  <si>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</si>
  <si>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</si>
  <si>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</si>
  <si>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</si>
  <si>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</si>
  <si>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</si>
  <si>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</si>
  <si>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</si>
  <si>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</si>
  <si>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</si>
  <si>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</si>
  <si>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</si>
  <si>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</si>
  <si>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</si>
  <si>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</si>
  <si>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</si>
  <si>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</si>
  <si>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</si>
  <si>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</si>
  <si>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</si>
  <si>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</si>
  <si>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</si>
  <si>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</si>
  <si>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</si>
  <si>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</si>
  <si>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</si>
  <si>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</si>
  <si>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</si>
  <si>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</si>
  <si>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</si>
  <si>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</si>
  <si>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</si>
  <si>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</si>
  <si>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</si>
  <si>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</si>
  <si>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</si>
  <si>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</si>
  <si>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</si>
  <si>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</si>
  <si>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</si>
  <si>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</si>
  <si>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</si>
  <si>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</si>
  <si>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</si>
  <si>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</si>
  <si>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</si>
  <si>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</si>
  <si>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</si>
  <si>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</si>
  <si>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</si>
  <si>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</si>
  <si>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</si>
  <si>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</si>
  <si>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</si>
  <si>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</si>
  <si>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</si>
  <si>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</si>
  <si>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</si>
  <si>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</si>
  <si>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</si>
  <si>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</si>
  <si>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</si>
  <si>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</si>
  <si>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</si>
  <si>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</si>
  <si>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</si>
  <si>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</si>
  <si>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</si>
  <si>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</si>
  <si>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</si>
  <si>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</si>
  <si>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</si>
  <si>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</si>
  <si>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</si>
  <si>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</si>
  <si>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</si>
  <si>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</si>
  <si>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</si>
  <si>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</si>
  <si>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</si>
  <si>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</si>
  <si>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</si>
  <si>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</si>
  <si>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</si>
  <si>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</si>
  <si>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</si>
  <si>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</si>
  <si>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</si>
  <si>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</si>
  <si>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</si>
  <si>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</si>
  <si>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</si>
  <si>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</si>
  <si>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</si>
  <si>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</si>
  <si>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</si>
  <si>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</si>
  <si>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</si>
  <si>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</si>
  <si>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</si>
  <si>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</si>
  <si>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</si>
  <si>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</si>
  <si>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</si>
  <si>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</si>
  <si>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</si>
  <si>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</si>
  <si>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</si>
  <si>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</si>
  <si>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</si>
  <si>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</si>
  <si>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</si>
  <si>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</si>
  <si>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</si>
  <si>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</si>
  <si>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</si>
  <si>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</si>
  <si>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</si>
  <si>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</si>
  <si>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</si>
  <si>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</si>
  <si>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</si>
  <si>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</si>
  <si>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</si>
  <si>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</si>
  <si>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</si>
  <si>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</si>
  <si>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</si>
  <si>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</si>
  <si>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</si>
  <si>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</si>
  <si>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</si>
  <si>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</si>
  <si>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</si>
  <si>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</si>
  <si>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</si>
  <si>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</si>
  <si>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</si>
  <si>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</si>
  <si>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</si>
  <si>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</si>
  <si>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</si>
  <si>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</si>
  <si>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</si>
  <si>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</si>
  <si>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</si>
  <si>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</si>
  <si>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</si>
  <si>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</si>
  <si>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</si>
  <si>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</si>
  <si>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</si>
  <si>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</si>
  <si>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</si>
  <si>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</si>
  <si>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</si>
  <si>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</si>
  <si>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</si>
  <si>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</si>
  <si>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</si>
  <si>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</si>
  <si>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</si>
  <si>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</si>
  <si>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</si>
  <si>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</si>
  <si>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</si>
  <si>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</si>
  <si>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</si>
  <si>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</si>
  <si>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</si>
  <si>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</si>
  <si>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</si>
  <si>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</si>
  <si>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</si>
  <si>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</si>
  <si>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</si>
  <si>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</si>
  <si>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</si>
  <si>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</si>
  <si>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</si>
  <si>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</si>
  <si>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</si>
  <si>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</si>
  <si>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</si>
  <si>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</si>
  <si>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</si>
  <si>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</si>
  <si>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</si>
  <si>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</si>
  <si>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</si>
  <si>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</si>
  <si>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</si>
  <si>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</si>
  <si>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</si>
  <si>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</si>
  <si>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</si>
  <si>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</si>
  <si>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</si>
  <si>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</si>
  <si>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</si>
  <si>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</si>
  <si>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</si>
  <si>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</si>
  <si>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</si>
  <si>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</si>
  <si>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</si>
  <si>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</si>
  <si>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</si>
  <si>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</si>
  <si>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</si>
  <si>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</si>
  <si>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</si>
  <si>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</si>
  <si>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</si>
  <si>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</si>
  <si>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</si>
  <si>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</si>
  <si>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</si>
  <si>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</si>
  <si>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</si>
  <si>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</si>
  <si>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</si>
  <si>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</si>
  <si>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</si>
  <si>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</si>
  <si>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</si>
  <si>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</si>
  <si>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</si>
  <si>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</si>
  <si>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</si>
  <si>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</si>
  <si>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</si>
  <si>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</si>
  <si>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</si>
  <si>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</si>
  <si>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</si>
  <si>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</si>
  <si>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</si>
  <si>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</si>
  <si>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</si>
  <si>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</si>
  <si>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</si>
  <si>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</si>
  <si>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</si>
  <si>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</si>
  <si>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</si>
  <si>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</si>
  <si>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</si>
  <si>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</si>
  <si>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</si>
  <si>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</si>
  <si>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</si>
  <si>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</si>
  <si>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</si>
  <si>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</si>
  <si>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</si>
  <si>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</si>
  <si>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</si>
  <si>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</si>
  <si>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</si>
  <si>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</si>
  <si>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</si>
  <si>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</si>
  <si>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</si>
  <si>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</si>
  <si>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</si>
  <si>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</si>
  <si>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</si>
  <si>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</si>
  <si>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</si>
  <si>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</si>
  <si>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</si>
  <si>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</si>
  <si>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</si>
  <si>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</si>
  <si>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</si>
  <si>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</si>
  <si>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</si>
  <si>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</si>
  <si>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</si>
  <si>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</si>
  <si>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</si>
  <si>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</si>
  <si>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</si>
  <si>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</si>
  <si>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</si>
  <si>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</si>
  <si>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</si>
  <si>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</si>
  <si>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</si>
  <si>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</si>
  <si>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</si>
  <si>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</si>
  <si>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</si>
  <si>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</si>
  <si>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</si>
  <si>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</si>
  <si>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</si>
  <si>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</si>
  <si>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</si>
  <si>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</si>
  <si>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</si>
  <si>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</si>
  <si>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</si>
  <si>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</si>
  <si>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</si>
  <si>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</si>
  <si>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</si>
  <si>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</si>
  <si>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</si>
  <si>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</si>
  <si>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</si>
  <si>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</si>
  <si>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</si>
  <si>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</si>
  <si>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</si>
  <si>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</si>
  <si>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</si>
  <si>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</si>
  <si>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</si>
  <si>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</si>
  <si>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</si>
  <si>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</si>
  <si>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</si>
  <si>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</si>
  <si>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</si>
  <si>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</si>
  <si>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</si>
  <si>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</si>
  <si>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</si>
  <si>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</si>
  <si>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</si>
  <si>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</si>
  <si>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</si>
  <si>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</si>
  <si>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</si>
  <si>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</si>
  <si>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</si>
  <si>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</si>
  <si>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</si>
  <si>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</si>
  <si>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</si>
  <si>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</si>
  <si>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</si>
  <si>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</si>
  <si>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</si>
  <si>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</si>
  <si>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</si>
  <si>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</si>
  <si>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</si>
  <si>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</si>
  <si>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</si>
  <si>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</si>
  <si>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</si>
  <si>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</si>
  <si>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</si>
  <si>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</si>
  <si>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</si>
  <si>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</si>
  <si>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</si>
  <si>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</si>
  <si>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</si>
  <si>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</si>
  <si>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</si>
  <si>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</si>
  <si>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</si>
  <si>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</si>
  <si>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</si>
  <si>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</si>
  <si>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</si>
  <si>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</si>
  <si>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</si>
  <si>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</si>
  <si>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</si>
  <si>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</si>
  <si>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</si>
  <si>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</si>
  <si>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</si>
  <si>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</si>
  <si>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</si>
  <si>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</si>
  <si>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</si>
  <si>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</si>
  <si>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</si>
  <si>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</si>
  <si>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</si>
  <si>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</si>
  <si>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</si>
  <si>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</si>
  <si>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</si>
  <si>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</si>
  <si>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</si>
  <si>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</si>
  <si>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</si>
  <si>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</si>
  <si>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</si>
  <si>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</si>
  <si>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</si>
  <si>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</si>
  <si>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</si>
  <si>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</si>
  <si>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</si>
  <si>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</si>
  <si>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</si>
  <si>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</si>
  <si>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</si>
  <si>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</si>
  <si>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</si>
  <si>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</si>
  <si>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</si>
  <si>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</si>
  <si>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</si>
  <si>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</si>
  <si>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</si>
  <si>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</si>
  <si>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</si>
  <si>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</si>
  <si>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</si>
  <si>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</si>
  <si>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</si>
  <si>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</si>
  <si>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</si>
  <si>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</si>
  <si>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</si>
  <si>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</si>
  <si>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</si>
  <si>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</si>
  <si>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</si>
  <si>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</si>
  <si>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</si>
  <si>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</si>
  <si>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</si>
  <si>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</si>
  <si>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</si>
  <si>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</si>
  <si>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</si>
  <si>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</si>
  <si>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</si>
  <si>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</si>
  <si>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</si>
  <si>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</si>
  <si>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</si>
  <si>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</si>
  <si>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</si>
  <si>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</si>
  <si>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</si>
  <si>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</si>
  <si>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</si>
  <si>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</si>
  <si>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</si>
  <si>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</si>
  <si>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</si>
  <si>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</si>
  <si>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</si>
  <si>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</si>
  <si>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</si>
  <si>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</si>
  <si>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</si>
  <si>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</si>
  <si>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</si>
  <si>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</si>
  <si>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</si>
  <si>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</si>
  <si>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</si>
  <si>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</si>
  <si>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</si>
  <si>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</si>
  <si>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</si>
  <si>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</si>
  <si>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</si>
  <si>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</si>
  <si>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</si>
  <si>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</si>
  <si>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</si>
  <si>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</si>
  <si>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</si>
  <si>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</si>
  <si>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</si>
  <si>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</si>
  <si>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</si>
  <si>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</si>
  <si>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</si>
  <si>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</si>
  <si>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</si>
  <si>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</si>
  <si>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</si>
  <si>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</si>
  <si>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</si>
  <si>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</si>
  <si>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</si>
  <si>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</si>
  <si>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</si>
  <si>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</si>
  <si>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</si>
  <si>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</si>
  <si>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</si>
  <si>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</si>
  <si>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</si>
  <si>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</si>
  <si>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</si>
  <si>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</si>
  <si>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</si>
  <si>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</si>
  <si>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</si>
  <si>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</si>
  <si>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</si>
  <si>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</si>
  <si>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</si>
  <si>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</si>
  <si>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</si>
  <si>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</si>
  <si>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</si>
  <si>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</si>
  <si>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</si>
  <si>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</si>
  <si>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</si>
  <si>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</si>
  <si>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</si>
  <si>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</si>
  <si>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</si>
  <si>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</si>
  <si>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</si>
  <si>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</si>
  <si>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</si>
  <si>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</si>
  <si>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</si>
  <si>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</si>
  <si>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</si>
  <si>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</si>
  <si>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</si>
  <si>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</si>
  <si>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</si>
  <si>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</si>
  <si>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</si>
  <si>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</si>
  <si>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</si>
  <si>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</si>
  <si>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</si>
  <si>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</si>
  <si>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</si>
  <si>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</si>
  <si>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</si>
  <si>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</si>
  <si>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</si>
  <si>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</si>
  <si>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</si>
  <si>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</si>
  <si>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</si>
  <si>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</si>
  <si>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</si>
  <si>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</si>
  <si>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</si>
  <si>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</si>
  <si>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</si>
  <si>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</si>
  <si>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</si>
  <si>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</si>
  <si>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</si>
  <si>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</si>
  <si>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</si>
  <si>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</si>
  <si>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</si>
  <si>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</si>
  <si>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</si>
  <si>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</si>
  <si>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</si>
  <si>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</si>
  <si>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</si>
  <si>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</si>
  <si>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</si>
  <si>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</si>
  <si>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</si>
  <si>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</si>
  <si>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</si>
  <si>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</si>
  <si>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</si>
  <si>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</si>
  <si>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</si>
  <si>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</si>
  <si>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</si>
  <si>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</si>
  <si>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</si>
  <si>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</si>
  <si>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</si>
  <si>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</si>
  <si>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</si>
  <si>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</si>
  <si>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</si>
  <si>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</si>
  <si>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</si>
  <si>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</si>
  <si>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</si>
  <si>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</si>
  <si>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</si>
  <si>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</si>
  <si>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</si>
  <si>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</si>
  <si>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</si>
  <si>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</si>
  <si>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</si>
  <si>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</si>
  <si>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</si>
  <si>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</si>
  <si>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</si>
  <si>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</si>
  <si>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</si>
  <si>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</si>
  <si>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</si>
  <si>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</si>
  <si>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</si>
  <si>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</si>
  <si>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</si>
  <si>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</si>
  <si>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</si>
  <si>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</si>
  <si>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</si>
  <si>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</si>
  <si>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</si>
  <si>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</si>
  <si>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</si>
  <si>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</si>
  <si>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</si>
  <si>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</si>
  <si>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</si>
  <si>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</si>
  <si>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</si>
  <si>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</si>
  <si>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</si>
  <si>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</si>
  <si>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</si>
  <si>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</si>
  <si>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</si>
  <si>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</si>
  <si>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</si>
  <si>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</si>
  <si>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</si>
  <si>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</si>
  <si>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</si>
  <si>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</si>
  <si>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</si>
  <si>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</si>
  <si>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</si>
  <si>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</si>
  <si>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</si>
  <si>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</si>
  <si>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</si>
  <si>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</si>
  <si>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</si>
  <si>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</si>
  <si>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</si>
  <si>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</si>
  <si>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</si>
  <si>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</si>
  <si>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</si>
  <si>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</si>
  <si>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</si>
  <si>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</si>
  <si>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</si>
  <si>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</si>
  <si>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</si>
  <si>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</si>
  <si>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</si>
  <si>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</si>
  <si>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</si>
  <si>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</si>
  <si>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</si>
  <si>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</si>
  <si>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</si>
  <si>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</si>
  <si>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</si>
  <si>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</si>
  <si>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</si>
  <si>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</si>
  <si>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</si>
  <si>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</si>
  <si>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</si>
  <si>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</si>
  <si>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</si>
  <si>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</si>
  <si>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</si>
  <si>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</si>
  <si>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</si>
  <si>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</si>
  <si>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</si>
  <si>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</si>
  <si>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</si>
  <si>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</si>
  <si>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</si>
  <si>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</si>
  <si>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</si>
  <si>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</si>
  <si>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</si>
  <si>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</si>
  <si>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</si>
  <si>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</si>
  <si>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</si>
  <si>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</si>
  <si>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</si>
  <si>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</si>
  <si>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</si>
  <si>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</si>
  <si>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</si>
  <si>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</si>
  <si>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</si>
  <si>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</si>
  <si>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</si>
  <si>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</si>
  <si>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</si>
  <si>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</si>
  <si>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</si>
  <si>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</si>
  <si>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</si>
  <si>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</si>
  <si>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</si>
  <si>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</si>
  <si>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</si>
  <si>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</si>
  <si>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</si>
  <si>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</si>
  <si>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</si>
  <si>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</si>
  <si>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</si>
  <si>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</si>
  <si>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</si>
  <si>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</si>
  <si>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</si>
  <si>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</si>
  <si>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</si>
  <si>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</si>
  <si>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</si>
  <si>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</si>
  <si>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</si>
  <si>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</si>
  <si>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</si>
  <si>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</si>
  <si>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</si>
  <si>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</si>
  <si>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</si>
  <si>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</si>
  <si>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</si>
  <si>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</si>
  <si>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</si>
  <si>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</si>
  <si>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</si>
  <si>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</si>
  <si>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</si>
  <si>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</si>
  <si>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</si>
  <si>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</si>
  <si>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</si>
  <si>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</si>
  <si>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</si>
  <si>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</si>
  <si>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</si>
  <si>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</si>
  <si>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</si>
  <si>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</si>
  <si>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</si>
  <si>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</si>
  <si>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</si>
  <si>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</si>
  <si>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</si>
  <si>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</si>
  <si>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</si>
  <si>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</si>
  <si>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</si>
  <si>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</si>
  <si>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</si>
  <si>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</si>
  <si>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</si>
  <si>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</si>
  <si>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</si>
  <si>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</si>
  <si>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</si>
  <si>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</si>
  <si>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</si>
  <si>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</si>
  <si>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</si>
  <si>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</si>
  <si>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</si>
  <si>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</si>
  <si>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</si>
  <si>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</si>
  <si>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</si>
  <si>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</si>
  <si>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</si>
  <si>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</si>
  <si>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</si>
  <si>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</si>
  <si>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</si>
  <si>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</si>
  <si>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</si>
  <si>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</si>
  <si>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</si>
  <si>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</si>
  <si>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</si>
  <si>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</si>
  <si>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</si>
  <si>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</si>
  <si>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</si>
  <si>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</si>
  <si>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</si>
  <si>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</si>
  <si>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</si>
  <si>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</si>
  <si>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</si>
  <si>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</si>
  <si>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</si>
  <si>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</si>
  <si>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</si>
  <si>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</si>
  <si>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</si>
  <si>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</si>
  <si>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</si>
  <si>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</si>
  <si>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</si>
  <si>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</si>
  <si>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</si>
  <si>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</si>
  <si>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</si>
  <si>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</si>
  <si>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</si>
  <si>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</si>
  <si>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</si>
  <si>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</si>
  <si>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</si>
  <si>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</si>
  <si>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</si>
  <si>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</si>
  <si>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</si>
  <si>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</si>
  <si>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</si>
  <si>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</si>
  <si>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</si>
  <si>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</si>
  <si>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</si>
  <si>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</si>
  <si>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</si>
  <si>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</si>
  <si>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</si>
  <si>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</si>
  <si>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</si>
  <si>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</si>
  <si>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</si>
  <si>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</si>
  <si>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</si>
  <si>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</si>
  <si>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</si>
  <si>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</si>
  <si>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</si>
  <si>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</si>
  <si>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</si>
  <si>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</si>
  <si>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</si>
  <si>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</si>
  <si>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</si>
  <si>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</si>
  <si>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</si>
  <si>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</si>
  <si>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</si>
  <si>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</si>
  <si>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</si>
  <si>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</si>
  <si>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</si>
  <si>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</si>
  <si>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</si>
  <si>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</si>
  <si>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</si>
  <si>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</si>
  <si>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</si>
  <si>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</si>
  <si>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</si>
  <si>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</si>
  <si>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</si>
  <si>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</si>
  <si>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</si>
  <si>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</si>
  <si>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</si>
  <si>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</si>
  <si>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</si>
  <si>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</si>
  <si>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</si>
  <si>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</si>
  <si>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</si>
  <si>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</si>
  <si>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</si>
  <si>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</si>
  <si>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</si>
  <si>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</si>
  <si>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</si>
  <si>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</si>
  <si>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</si>
  <si>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</si>
  <si>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</si>
  <si>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</si>
  <si>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</si>
  <si>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</si>
  <si>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</si>
  <si>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</si>
  <si>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</si>
  <si>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</si>
  <si>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</si>
  <si>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</si>
  <si>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</si>
  <si>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</si>
  <si>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</si>
  <si>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</si>
  <si>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</si>
  <si>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</si>
  <si>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</si>
  <si>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</si>
  <si>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</si>
  <si>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</si>
  <si>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</si>
  <si>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</si>
  <si>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</si>
  <si>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</si>
  <si>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</si>
  <si>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</si>
  <si>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</si>
  <si>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</si>
  <si>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</si>
  <si>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</si>
  <si>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</si>
  <si>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</si>
  <si>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</si>
  <si>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</si>
  <si>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</si>
  <si>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</si>
  <si>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</si>
  <si>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</si>
  <si>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</si>
  <si>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</si>
  <si>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</si>
  <si>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</si>
  <si>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</si>
  <si>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</si>
  <si>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</si>
  <si>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</si>
  <si>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</si>
  <si>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</si>
  <si>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</si>
  <si>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</si>
  <si>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</si>
  <si>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</si>
  <si>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</si>
  <si>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</si>
  <si>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</si>
  <si>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</si>
  <si>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</si>
  <si>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</si>
  <si>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</si>
  <si>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</si>
  <si>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</si>
  <si>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</si>
  <si>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</si>
  <si>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</si>
  <si>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</si>
  <si>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</si>
  <si>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</si>
  <si>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</si>
  <si>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</si>
  <si>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</si>
  <si>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</si>
  <si>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</si>
  <si>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</si>
  <si>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</si>
  <si>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</si>
  <si>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</si>
  <si>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</si>
  <si>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</si>
  <si>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</si>
  <si>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</si>
  <si>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</si>
  <si>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</si>
  <si>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</si>
  <si>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</si>
  <si>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</si>
  <si>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</si>
  <si>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</si>
  <si>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</si>
  <si>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</si>
  <si>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</si>
  <si>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</si>
  <si>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</si>
  <si>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</si>
  <si>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</si>
  <si>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</si>
  <si>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</si>
  <si>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</si>
  <si>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</si>
  <si>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</si>
  <si>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</si>
  <si>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</si>
  <si>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</si>
  <si>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</si>
  <si>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</si>
  <si>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</si>
  <si>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</si>
  <si>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</si>
  <si>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</si>
  <si>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</si>
  <si>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</si>
  <si>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</si>
  <si>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</si>
  <si>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</si>
  <si>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</si>
  <si>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</si>
  <si>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</si>
  <si>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</si>
  <si>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</si>
  <si>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</si>
  <si>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</si>
  <si>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</si>
  <si>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</si>
  <si>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</si>
  <si>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</si>
  <si>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</si>
  <si>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</si>
  <si>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</si>
  <si>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</si>
  <si>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</si>
  <si>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</si>
  <si>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</si>
  <si>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</si>
  <si>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</si>
  <si>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</si>
  <si>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</si>
  <si>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</si>
  <si>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</si>
  <si>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</si>
  <si>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</si>
  <si>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</si>
  <si>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</si>
  <si>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</si>
  <si>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</si>
  <si>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</si>
  <si>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</si>
  <si>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</si>
  <si>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</si>
  <si>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</si>
  <si>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</si>
  <si>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</si>
  <si>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</si>
  <si>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</si>
  <si>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</si>
  <si>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</si>
  <si>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</si>
  <si>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</si>
  <si>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</si>
  <si>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</si>
  <si>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</si>
  <si>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</si>
  <si>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</si>
  <si>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</si>
  <si>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</si>
  <si>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</si>
  <si>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</si>
  <si>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</si>
  <si>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</si>
  <si>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</si>
  <si>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</si>
  <si>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</si>
  <si>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</si>
  <si>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</si>
  <si>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</si>
  <si>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</si>
  <si>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</si>
  <si>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</si>
  <si>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</si>
  <si>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</si>
  <si>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</si>
  <si>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</si>
  <si>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</si>
  <si>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</si>
  <si>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</si>
  <si>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</si>
  <si>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</si>
  <si>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</si>
  <si>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</si>
  <si>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</si>
  <si>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</si>
  <si>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</si>
  <si>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</si>
  <si>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</si>
  <si>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</si>
  <si>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</si>
  <si>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</si>
  <si>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</si>
  <si>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</si>
  <si>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</si>
  <si>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</si>
  <si>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</si>
  <si>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</si>
  <si>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</si>
  <si>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</si>
  <si>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</si>
  <si>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</si>
  <si>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</si>
  <si>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</si>
  <si>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</si>
  <si>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</si>
  <si>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</si>
  <si>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</si>
  <si>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</si>
  <si>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</si>
  <si>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</si>
  <si>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</si>
  <si>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</si>
  <si>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</si>
  <si>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</si>
  <si>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</si>
  <si>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</si>
  <si>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</si>
  <si>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</si>
  <si>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</si>
  <si>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</si>
  <si>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</si>
  <si>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</si>
  <si>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</si>
  <si>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</si>
  <si>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</si>
  <si>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</si>
  <si>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</si>
  <si>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</si>
  <si>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</si>
  <si>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</si>
  <si>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</si>
  <si>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</si>
  <si>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</si>
  <si>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</si>
  <si>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</si>
  <si>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</si>
  <si>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</si>
  <si>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</si>
  <si>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</si>
  <si>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</si>
  <si>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</si>
  <si>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</si>
  <si>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</si>
  <si>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</si>
  <si>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</si>
  <si>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</si>
  <si>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</si>
  <si>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</si>
  <si>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</si>
  <si>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</si>
  <si>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</si>
  <si>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</si>
  <si>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</si>
  <si>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</si>
  <si>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</si>
  <si>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</si>
  <si>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</si>
  <si>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</si>
  <si>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</si>
  <si>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</si>
  <si>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</si>
  <si>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</si>
  <si>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</si>
  <si>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</si>
  <si>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</si>
  <si>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</si>
  <si>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</si>
  <si>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</si>
  <si>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</si>
  <si>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</si>
  <si>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</si>
  <si>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</si>
  <si>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</si>
  <si>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</si>
  <si>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</si>
  <si>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</si>
  <si>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</si>
  <si>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</si>
  <si>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</si>
  <si>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</si>
  <si>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</si>
  <si>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</si>
  <si>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</si>
  <si>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</si>
  <si>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</si>
  <si>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</si>
  <si>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</si>
  <si>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</si>
  <si>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</si>
  <si>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</si>
  <si>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</si>
  <si>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</si>
  <si>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</si>
  <si>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</si>
  <si>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</si>
  <si>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</si>
  <si>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</si>
  <si>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</si>
  <si>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</si>
  <si>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</si>
  <si>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</si>
  <si>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</si>
  <si>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</si>
  <si>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</si>
  <si>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</si>
  <si>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</si>
  <si>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</si>
  <si>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</si>
  <si>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</si>
  <si>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</si>
  <si>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</si>
  <si>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</si>
  <si>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</si>
  <si>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</si>
  <si>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</si>
  <si>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</si>
  <si>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</si>
  <si>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</si>
  <si>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</si>
  <si>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</si>
  <si>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</si>
  <si>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</si>
  <si>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</si>
  <si>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</si>
  <si>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</si>
  <si>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</si>
  <si>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</si>
  <si>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</si>
  <si>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</si>
  <si>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</si>
  <si>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</si>
  <si>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</si>
  <si>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</si>
  <si>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</si>
  <si>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</si>
  <si>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</si>
  <si>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</si>
  <si>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</si>
  <si>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</si>
  <si>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</si>
  <si>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</si>
  <si>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</si>
  <si>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</si>
  <si>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</si>
  <si>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</si>
  <si>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</si>
  <si>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</si>
  <si>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</si>
  <si>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</si>
  <si>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</si>
  <si>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</si>
  <si>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</si>
  <si>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</si>
  <si>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</si>
  <si>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</si>
  <si>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</si>
  <si>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</si>
  <si>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</si>
  <si>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</si>
  <si>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</si>
  <si>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</si>
  <si>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</si>
  <si>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</si>
  <si>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</si>
  <si>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</si>
  <si>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</si>
  <si>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</si>
  <si>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</si>
  <si>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</si>
  <si>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</si>
  <si>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</si>
  <si>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</si>
  <si>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</si>
  <si>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</si>
  <si>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</si>
  <si>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</si>
  <si>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</si>
  <si>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</si>
  <si>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</si>
  <si>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</si>
  <si>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</si>
  <si>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</si>
  <si>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</si>
  <si>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</si>
  <si>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</si>
  <si>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</si>
  <si>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</si>
  <si>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</si>
  <si>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</si>
  <si>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</si>
  <si>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</si>
  <si>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</si>
  <si>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</si>
  <si>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</si>
  <si>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</si>
  <si>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</si>
  <si>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</si>
  <si>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</si>
  <si>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</si>
  <si>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</si>
  <si>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</si>
  <si>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</si>
  <si>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</si>
  <si>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</si>
  <si>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</si>
  <si>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</si>
  <si>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</si>
  <si>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</si>
  <si>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</si>
  <si>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</si>
  <si>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</si>
  <si>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</si>
  <si>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</si>
  <si>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</si>
  <si>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</si>
  <si>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</si>
  <si>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</si>
  <si>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</si>
  <si>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</si>
  <si>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</si>
  <si>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</si>
  <si>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</si>
  <si>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</si>
  <si>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</si>
  <si>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</si>
  <si>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</si>
  <si>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</si>
  <si>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</si>
  <si>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</si>
  <si>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</si>
  <si>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</si>
  <si>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</si>
  <si>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</si>
  <si>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</si>
  <si>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</si>
  <si>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</si>
  <si>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</si>
  <si>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</si>
  <si>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</si>
  <si>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</si>
  <si>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</si>
  <si>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</si>
  <si>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</si>
  <si>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</si>
  <si>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</si>
  <si>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</si>
  <si>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</si>
  <si>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</si>
  <si>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</si>
  <si>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</si>
  <si>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</si>
  <si>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</si>
  <si>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</si>
  <si>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</si>
  <si>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</si>
  <si>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</si>
  <si>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</si>
  <si>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</si>
  <si>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</si>
  <si>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</si>
  <si>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</si>
  <si>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</si>
  <si>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</si>
  <si>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</si>
  <si>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</si>
  <si>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</si>
  <si>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</si>
  <si>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</si>
  <si>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</si>
  <si>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</si>
  <si>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</si>
  <si>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</si>
  <si>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</si>
  <si>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</si>
  <si>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</si>
  <si>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</si>
  <si>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</si>
  <si>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</si>
  <si>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</si>
  <si>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</si>
  <si>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</si>
  <si>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</si>
  <si>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</si>
  <si>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</si>
  <si>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</si>
  <si>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</si>
  <si>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</si>
  <si>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</si>
  <si>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</si>
  <si>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</si>
  <si>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</si>
  <si>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</si>
  <si>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</si>
  <si>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</si>
  <si>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</si>
  <si>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</si>
  <si>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</si>
  <si>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</si>
  <si>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</si>
  <si>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</si>
  <si>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</si>
  <si>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</si>
  <si>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</si>
  <si>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</si>
  <si>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</si>
  <si>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</si>
  <si>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</si>
  <si>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</si>
  <si>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</si>
  <si>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</si>
  <si>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</si>
  <si>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</si>
  <si>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</si>
  <si>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</si>
  <si>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</si>
  <si>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</si>
  <si>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</si>
  <si>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</si>
  <si>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</si>
  <si>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</si>
  <si>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</si>
  <si>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</si>
  <si>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</si>
  <si>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</si>
  <si>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</si>
  <si>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</si>
  <si>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</si>
  <si>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</si>
  <si>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</si>
  <si>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</si>
  <si>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</si>
  <si>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</si>
  <si>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</si>
  <si>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</si>
  <si>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</si>
  <si>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</si>
  <si>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</si>
  <si>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</si>
  <si>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</si>
  <si>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</si>
  <si>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</si>
  <si>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</si>
  <si>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</si>
  <si>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</si>
  <si>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</si>
  <si>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</si>
  <si>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</si>
  <si>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</si>
  <si>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</si>
  <si>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</si>
  <si>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</si>
  <si>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</si>
  <si>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</si>
  <si>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</si>
  <si>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</si>
  <si>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</si>
  <si>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</si>
  <si>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</si>
  <si>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</si>
  <si>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</si>
  <si>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</si>
  <si>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</si>
  <si>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</si>
  <si>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</si>
  <si>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</si>
  <si>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</si>
  <si>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</si>
  <si>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</si>
  <si>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</si>
  <si>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</si>
  <si>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</si>
  <si>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</si>
  <si>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</si>
  <si>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</si>
  <si>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</si>
  <si>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</si>
  <si>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</si>
  <si>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</si>
  <si>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</si>
  <si>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</si>
  <si>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</si>
  <si>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</si>
  <si>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</si>
  <si>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</si>
  <si>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</si>
  <si>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</si>
  <si>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</si>
  <si>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</si>
  <si>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</si>
  <si>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</si>
  <si>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</si>
  <si>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</si>
  <si>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</si>
  <si>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</si>
  <si>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</si>
  <si>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</si>
  <si>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</si>
  <si>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</si>
  <si>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</si>
  <si>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</si>
  <si>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</si>
  <si>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</si>
  <si>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</si>
  <si>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</si>
  <si>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</si>
  <si>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</si>
  <si>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</si>
  <si>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</si>
  <si>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</si>
  <si>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</si>
  <si>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</si>
  <si>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</si>
  <si>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</si>
  <si>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</si>
  <si>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</si>
  <si>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</si>
  <si>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</si>
  <si>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</si>
  <si>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</si>
  <si>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</si>
  <si>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</si>
  <si>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</si>
  <si>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</si>
  <si>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</si>
  <si>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</si>
  <si>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</si>
  <si>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</si>
  <si>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</si>
  <si>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</si>
  <si>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</si>
  <si>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</si>
  <si>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</si>
  <si>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</si>
  <si>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</si>
  <si>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</si>
  <si>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</si>
  <si>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</si>
  <si>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</si>
  <si>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</si>
  <si>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</si>
  <si>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</si>
  <si>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</si>
  <si>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</si>
  <si>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</si>
  <si>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</si>
  <si>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</si>
  <si>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</si>
  <si>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</si>
  <si>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</si>
  <si>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</si>
  <si>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</si>
  <si>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</si>
  <si>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</si>
  <si>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</si>
  <si>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</si>
  <si>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</si>
  <si>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</si>
  <si>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</si>
  <si>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</si>
  <si>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</si>
  <si>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</si>
  <si>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</si>
  <si>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</si>
  <si>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</si>
  <si>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</si>
  <si>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</si>
  <si>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</si>
  <si>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</si>
  <si>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</si>
  <si>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</si>
  <si>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</si>
  <si>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</si>
  <si>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</si>
  <si>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</si>
  <si>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</si>
  <si>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</si>
  <si>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</si>
  <si>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</si>
  <si>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</si>
  <si>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</si>
  <si>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</si>
  <si>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</si>
  <si>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</si>
  <si>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</si>
  <si>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</si>
  <si>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</si>
  <si>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</si>
  <si>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</si>
  <si>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</si>
  <si>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</si>
  <si>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</si>
  <si>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</si>
  <si>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</si>
  <si>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</si>
  <si>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</si>
  <si>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</si>
  <si>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</si>
  <si>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</si>
  <si>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</si>
  <si>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</si>
  <si>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</si>
  <si>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</si>
  <si>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</si>
  <si>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</si>
  <si>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</si>
  <si>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</si>
  <si>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</si>
  <si>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</si>
  <si>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</si>
  <si>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</si>
  <si>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</si>
  <si>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</si>
  <si>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</si>
  <si>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</si>
  <si>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</si>
  <si>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</si>
  <si>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</si>
  <si>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</si>
  <si>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</si>
  <si>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</si>
  <si>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</si>
  <si>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</si>
  <si>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</si>
  <si>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</si>
  <si>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</si>
  <si>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</si>
  <si>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</si>
  <si>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</si>
  <si>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</si>
  <si>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</si>
  <si>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</si>
  <si>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</si>
  <si>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</si>
  <si>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</si>
  <si>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</si>
  <si>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</si>
  <si>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</si>
  <si>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</si>
  <si>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</si>
  <si>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</si>
  <si>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</si>
  <si>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</si>
  <si>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</si>
  <si>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</si>
  <si>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</si>
  <si>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</si>
  <si>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</si>
  <si>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</si>
  <si>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</si>
  <si>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</si>
  <si>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</si>
  <si>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</si>
  <si>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</si>
  <si>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</si>
  <si>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</si>
  <si>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</si>
  <si>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</si>
  <si>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</si>
  <si>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</si>
  <si>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</si>
  <si>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</si>
  <si>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</si>
  <si>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</si>
  <si>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</si>
  <si>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</si>
  <si>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</si>
  <si>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</si>
  <si>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</si>
  <si>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</si>
  <si>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</si>
  <si>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</si>
  <si>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</si>
  <si>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</si>
  <si>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</si>
  <si>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</si>
  <si>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</si>
  <si>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</si>
  <si>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</si>
  <si>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</si>
  <si>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</si>
  <si>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</si>
  <si>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</si>
  <si>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</si>
  <si>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</si>
  <si>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</si>
  <si>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</si>
  <si>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</si>
  <si>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</si>
  <si>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</si>
  <si>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</si>
  <si>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</si>
  <si>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</si>
  <si>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</si>
  <si>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</si>
  <si>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</si>
  <si>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</si>
  <si>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</si>
  <si>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</si>
  <si>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</si>
  <si>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</si>
  <si>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</si>
  <si>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</si>
  <si>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</si>
  <si>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</si>
  <si>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</si>
  <si>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</si>
  <si>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</si>
  <si>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</si>
  <si>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</si>
  <si>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</si>
  <si>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</si>
  <si>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</si>
  <si>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</si>
  <si>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</si>
  <si>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</si>
  <si>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</si>
  <si>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</si>
  <si>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</si>
  <si>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</si>
  <si>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</si>
  <si>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</si>
  <si>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</si>
  <si>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</si>
  <si>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</si>
  <si>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</si>
  <si>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</si>
  <si>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</si>
  <si>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</si>
  <si>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</si>
  <si>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</si>
  <si>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</si>
  <si>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</si>
  <si>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</si>
  <si>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</si>
  <si>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</si>
  <si>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</si>
  <si>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</si>
  <si>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</si>
  <si>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</si>
  <si>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</si>
  <si>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</si>
  <si>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</si>
  <si>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</si>
  <si>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</si>
  <si>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</si>
  <si>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</si>
  <si>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</si>
  <si>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</si>
  <si>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</si>
  <si>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</si>
  <si>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</si>
  <si>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</si>
  <si>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</si>
  <si>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</si>
  <si>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</si>
  <si>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</si>
  <si>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</si>
  <si>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</si>
  <si>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</si>
  <si>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</si>
  <si>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</si>
  <si>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</si>
  <si>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</si>
  <si>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</si>
  <si>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</si>
  <si>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</si>
  <si>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</si>
  <si>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</si>
  <si>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</si>
  <si>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</si>
  <si>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</si>
  <si>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</si>
  <si>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</si>
  <si>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</si>
  <si>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</si>
  <si>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</si>
  <si>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</si>
  <si>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</si>
  <si>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</si>
  <si>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</si>
  <si>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</si>
  <si>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</si>
  <si>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</si>
  <si>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</si>
  <si>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</si>
  <si>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</si>
  <si>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</si>
  <si>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</si>
  <si>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</si>
  <si>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</si>
  <si>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</si>
  <si>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</si>
  <si>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</si>
  <si>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</si>
  <si>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</si>
  <si>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</si>
  <si>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</si>
  <si>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</si>
  <si>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</si>
  <si>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</si>
  <si>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</si>
  <si>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</si>
  <si>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</si>
  <si>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</si>
  <si>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</si>
  <si>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</si>
  <si>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</si>
  <si>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</si>
  <si>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</si>
  <si>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</si>
  <si>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</si>
  <si>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</si>
  <si>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</si>
  <si>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</si>
  <si>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</si>
  <si>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</si>
  <si>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</si>
  <si>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</si>
  <si>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</si>
  <si>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</si>
  <si>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</si>
  <si>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</si>
  <si>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</si>
  <si>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</si>
  <si>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</si>
  <si>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</si>
  <si>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</si>
  <si>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</si>
  <si>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</si>
  <si>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</si>
  <si>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</si>
  <si>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</si>
  <si>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</si>
  <si>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</si>
  <si>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</si>
  <si>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</si>
  <si>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</si>
  <si>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</si>
  <si>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</si>
  <si>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</si>
  <si>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</si>
  <si>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</si>
  <si>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</si>
  <si>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</si>
  <si>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</si>
  <si>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</si>
  <si>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</si>
  <si>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</si>
  <si>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</si>
  <si>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</si>
  <si>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</si>
  <si>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</si>
  <si>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</si>
  <si>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</si>
  <si>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</si>
  <si>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</si>
  <si>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</si>
  <si>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</si>
  <si>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</si>
  <si>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</si>
  <si>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</si>
  <si>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</si>
  <si>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</si>
  <si>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</si>
  <si>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</si>
  <si>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</si>
  <si>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</si>
  <si>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</si>
  <si>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</si>
  <si>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</si>
  <si>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</si>
  <si>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</si>
  <si>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</si>
  <si>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</si>
  <si>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</si>
  <si>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</si>
  <si>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</si>
  <si>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</si>
  <si>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</si>
  <si>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</si>
  <si>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</si>
  <si>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</si>
  <si>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</si>
  <si>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</si>
  <si>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</si>
  <si>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</si>
  <si>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</si>
  <si>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</si>
  <si>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</si>
  <si>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</si>
  <si>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</si>
  <si>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</si>
  <si>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</si>
  <si>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</si>
  <si>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</si>
  <si>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</si>
  <si>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</si>
  <si>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</si>
  <si>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</si>
  <si>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</si>
  <si>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</si>
  <si>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</si>
  <si>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</si>
  <si>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</si>
  <si>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</si>
  <si>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</si>
  <si>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</si>
  <si>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</si>
  <si>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</si>
  <si>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</si>
  <si>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</si>
  <si>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</si>
  <si>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</si>
  <si>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</si>
  <si>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</si>
  <si>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</si>
  <si>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</si>
  <si>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</si>
  <si>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</si>
  <si>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</si>
  <si>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</si>
  <si>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</si>
  <si>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</si>
  <si>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</si>
  <si>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</si>
  <si>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</si>
  <si>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</si>
  <si>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</si>
  <si>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</si>
  <si>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</si>
  <si>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</si>
  <si>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</si>
  <si>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</si>
  <si>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</si>
  <si>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</si>
  <si>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</si>
  <si>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</si>
  <si>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</si>
  <si>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</si>
  <si>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</si>
  <si>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</si>
  <si>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</si>
  <si>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</si>
  <si>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</si>
  <si>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</si>
  <si>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</si>
  <si>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</si>
  <si>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</si>
  <si>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</si>
  <si>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</si>
  <si>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</si>
  <si>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</si>
  <si>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</si>
  <si>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</si>
  <si>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</si>
  <si>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</si>
  <si>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</si>
  <si>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</si>
  <si>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</si>
  <si>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</si>
  <si>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</si>
  <si>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</si>
  <si>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</si>
  <si>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</si>
  <si>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</si>
  <si>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</si>
  <si>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</si>
  <si>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</si>
  <si>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</si>
  <si>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</si>
  <si>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</si>
  <si>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</si>
  <si>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</si>
  <si>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</si>
  <si>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</si>
  <si>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</si>
  <si>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</si>
  <si>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</si>
  <si>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</si>
  <si>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</si>
  <si>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</si>
  <si>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</si>
  <si>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</si>
  <si>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</si>
  <si>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</si>
  <si>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</si>
  <si>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</si>
  <si>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</si>
  <si>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</si>
  <si>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</si>
  <si>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</si>
  <si>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</si>
  <si>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</si>
  <si>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</si>
  <si>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</si>
  <si>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</si>
  <si>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</si>
  <si>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</si>
  <si>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</si>
  <si>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</si>
  <si>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</si>
  <si>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</si>
  <si>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</si>
  <si>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</si>
  <si>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</si>
  <si>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</si>
  <si>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</si>
  <si>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</si>
  <si>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</si>
  <si>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</si>
  <si>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</si>
  <si>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</si>
  <si>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</si>
  <si>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</si>
  <si>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</si>
  <si>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</si>
  <si>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</si>
  <si>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</si>
  <si>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</si>
  <si>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</si>
  <si>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</si>
  <si>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</si>
  <si>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</si>
  <si>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</si>
  <si>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</si>
  <si>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</si>
  <si>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</si>
  <si>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</si>
  <si>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</si>
  <si>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</si>
  <si>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</si>
  <si>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</si>
  <si>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</si>
  <si>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</si>
  <si>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</si>
  <si>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</si>
  <si>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</si>
  <si>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</si>
  <si>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</si>
  <si>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</si>
  <si>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</si>
  <si>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</si>
  <si>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</si>
  <si>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</si>
  <si>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</si>
  <si>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</si>
  <si>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</si>
  <si>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</si>
  <si>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</si>
  <si>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</si>
  <si>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</si>
  <si>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</si>
  <si>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</si>
  <si>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</si>
  <si>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</si>
  <si>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</si>
  <si>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</si>
  <si>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</si>
  <si>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</si>
  <si>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</si>
  <si>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</si>
  <si>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</si>
  <si>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</si>
  <si>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</si>
  <si>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</si>
  <si>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</si>
  <si>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</si>
  <si>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</si>
  <si>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</si>
  <si>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</si>
  <si>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</si>
  <si>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</si>
  <si>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</si>
  <si>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</si>
  <si>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</si>
  <si>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</si>
  <si>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</si>
  <si>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</si>
  <si>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</si>
  <si>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</si>
  <si>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</si>
  <si>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</si>
  <si>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</si>
  <si>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</si>
  <si>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</si>
  <si>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</si>
  <si>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</si>
  <si>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</si>
  <si>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</si>
  <si>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</si>
  <si>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</si>
  <si>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</si>
  <si>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</si>
  <si>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</si>
  <si>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</si>
  <si>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</si>
  <si>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</si>
  <si>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</si>
  <si>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</si>
  <si>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</si>
  <si>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</si>
  <si>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</si>
  <si>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</si>
  <si>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</si>
  <si>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</si>
  <si>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</si>
  <si>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</si>
  <si>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</si>
  <si>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</si>
  <si>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</si>
  <si>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</si>
  <si>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</si>
  <si>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</si>
  <si>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</si>
  <si>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</si>
  <si>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</si>
  <si>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</si>
  <si>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</si>
  <si>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</si>
  <si>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</si>
  <si>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</si>
  <si>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</si>
  <si>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</si>
  <si>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</si>
  <si>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</si>
  <si>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</si>
  <si>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</si>
  <si>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</si>
  <si>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</si>
  <si>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</si>
  <si>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</si>
  <si>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</si>
  <si>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</si>
  <si>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</si>
  <si>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</si>
  <si>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</si>
  <si>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</si>
  <si>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</si>
  <si>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</si>
  <si>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</si>
  <si>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</si>
  <si>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</si>
  <si>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</si>
  <si>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</si>
  <si>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</si>
  <si>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</si>
  <si>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</si>
  <si>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</si>
  <si>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</si>
  <si>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</si>
  <si>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</si>
  <si>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</si>
  <si>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</si>
  <si>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</si>
  <si>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</si>
  <si>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</si>
  <si>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</si>
  <si>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</si>
  <si>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</si>
  <si>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</si>
  <si>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</si>
  <si>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</si>
  <si>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</si>
  <si>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</si>
  <si>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</si>
  <si>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</si>
  <si>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</si>
  <si>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</si>
  <si>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</si>
  <si>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</si>
  <si>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</si>
  <si>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</si>
  <si>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</si>
  <si>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</si>
  <si>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</si>
  <si>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</si>
  <si>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</si>
  <si>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</si>
  <si>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</si>
  <si>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</si>
  <si>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</si>
  <si>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</si>
  <si>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</si>
  <si>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</si>
  <si>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</si>
  <si>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</si>
  <si>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</si>
  <si>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</si>
  <si>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</si>
  <si>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</si>
  <si>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</si>
  <si>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</si>
  <si>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</si>
  <si>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</si>
  <si>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</si>
  <si>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</si>
  <si>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</si>
  <si>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</si>
  <si>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</si>
  <si>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</si>
  <si>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</si>
  <si>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</si>
  <si>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</si>
  <si>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</si>
  <si>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</si>
  <si>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</si>
  <si>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</si>
  <si>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</si>
  <si>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</si>
  <si>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</si>
  <si>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</si>
  <si>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</si>
  <si>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</si>
  <si>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</si>
  <si>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</si>
  <si>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</si>
  <si>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</si>
  <si>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</si>
  <si>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</si>
  <si>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</si>
  <si>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</si>
  <si>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</si>
  <si>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</si>
  <si>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</si>
  <si>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</si>
  <si>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</si>
  <si>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</si>
  <si>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</si>
  <si>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</si>
  <si>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</si>
  <si>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</si>
  <si>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</si>
  <si>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</si>
  <si>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</si>
  <si>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</si>
  <si>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</si>
  <si>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</si>
  <si>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</si>
  <si>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</si>
  <si>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</si>
  <si>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</si>
  <si>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</si>
  <si>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</si>
  <si>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</si>
  <si>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</si>
  <si>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</si>
  <si>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</si>
  <si>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</si>
  <si>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</si>
  <si>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</si>
  <si>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</si>
  <si>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</si>
  <si>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</si>
  <si>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</si>
  <si>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</si>
  <si>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</si>
  <si>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</si>
  <si>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</si>
  <si>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</si>
  <si>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</si>
  <si>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</si>
  <si>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</si>
  <si>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</si>
  <si>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</si>
  <si>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</si>
  <si>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</si>
  <si>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</si>
  <si>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</si>
  <si>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</si>
  <si>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</si>
  <si>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</si>
  <si>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</si>
  <si>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</si>
  <si>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</si>
  <si>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</si>
  <si>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</si>
  <si>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</si>
  <si>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</si>
  <si>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</si>
  <si>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</si>
  <si>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</si>
  <si>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</si>
  <si>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</si>
  <si>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</si>
  <si>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</si>
  <si>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</si>
  <si>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</si>
  <si>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</si>
  <si>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</si>
  <si>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</si>
  <si>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</si>
  <si>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</si>
  <si>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</si>
  <si>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</si>
  <si>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</si>
  <si>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</si>
  <si>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</si>
  <si>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</si>
  <si>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</si>
  <si>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</si>
  <si>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</si>
  <si>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</si>
  <si>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</si>
  <si>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</si>
  <si>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</si>
  <si>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</si>
  <si>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</si>
  <si>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</si>
  <si>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</si>
  <si>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</si>
  <si>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</si>
  <si>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</si>
  <si>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</si>
  <si>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</si>
  <si>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</si>
  <si>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</si>
  <si>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</si>
  <si>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</si>
  <si>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</si>
  <si>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</si>
  <si>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</si>
  <si>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</si>
  <si>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</si>
  <si>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</si>
  <si>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</si>
  <si>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</si>
  <si>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</si>
  <si>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</si>
  <si>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</si>
  <si>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</si>
  <si>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</si>
  <si>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</si>
  <si>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</si>
  <si>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</si>
  <si>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</si>
  <si>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</si>
  <si>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</si>
  <si>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</si>
  <si>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</si>
  <si>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</si>
  <si>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</si>
  <si>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</si>
  <si>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</si>
  <si>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</si>
  <si>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</si>
  <si>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</si>
  <si>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</si>
  <si>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</si>
  <si>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</si>
  <si>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</si>
  <si>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</si>
  <si>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</si>
  <si>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</si>
  <si>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</si>
  <si>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</si>
  <si>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</si>
  <si>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</si>
  <si>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</si>
  <si>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</si>
  <si>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</si>
  <si>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</si>
  <si>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</si>
  <si>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</si>
  <si>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</si>
  <si>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</si>
  <si>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</si>
  <si>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</si>
  <si>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</si>
  <si>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</si>
  <si>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</si>
  <si>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</si>
  <si>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</si>
  <si>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</si>
  <si>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</si>
  <si>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</si>
  <si>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</si>
  <si>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</si>
  <si>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</si>
  <si>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</si>
  <si>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</si>
  <si>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</si>
  <si>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</si>
  <si>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</si>
  <si>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</si>
  <si>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</si>
  <si>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</si>
  <si>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</si>
  <si>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</si>
  <si>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</si>
  <si>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</si>
  <si>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</si>
  <si>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</si>
  <si>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</si>
  <si>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</si>
  <si>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</si>
  <si>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</si>
  <si>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</si>
  <si>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</si>
  <si>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</si>
  <si>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</si>
  <si>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</si>
  <si>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</si>
  <si>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</si>
  <si>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</si>
  <si>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</si>
  <si>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</si>
  <si>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</si>
  <si>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</si>
  <si>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</si>
  <si>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</si>
  <si>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</si>
  <si>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</si>
  <si>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</si>
  <si>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</si>
  <si>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</si>
  <si>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</si>
  <si>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</si>
  <si>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</si>
  <si>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</si>
  <si>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</si>
  <si>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</si>
  <si>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</si>
  <si>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</si>
  <si>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</si>
  <si>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</si>
  <si>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</si>
  <si>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</si>
  <si>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</si>
  <si>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</si>
  <si>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</si>
  <si>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</si>
  <si>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</si>
  <si>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</si>
  <si>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</si>
  <si>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</si>
  <si>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</si>
  <si>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</si>
  <si>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</si>
  <si>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</si>
  <si>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</si>
  <si>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</si>
  <si>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</si>
  <si>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</si>
  <si>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</si>
  <si>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</si>
  <si>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</si>
  <si>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</si>
  <si>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</si>
  <si>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</si>
  <si>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</si>
  <si>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</si>
  <si>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</si>
  <si>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</si>
  <si>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</si>
  <si>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</si>
  <si>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</si>
  <si>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</si>
  <si>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</si>
  <si>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</si>
  <si>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</si>
  <si>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</si>
  <si>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</si>
  <si>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</si>
  <si>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</si>
  <si>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</si>
  <si>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</si>
  <si>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</si>
  <si>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</si>
  <si>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</si>
  <si>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</si>
  <si>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</si>
  <si>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</si>
  <si>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</si>
  <si>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</si>
  <si>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</si>
  <si>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</si>
  <si>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</si>
  <si>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</si>
  <si>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</si>
  <si>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</si>
  <si>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</si>
  <si>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</si>
  <si>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</si>
  <si>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</si>
  <si>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</si>
  <si>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</si>
  <si>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</si>
  <si>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</si>
  <si>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</si>
  <si>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</si>
  <si>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</si>
  <si>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</si>
  <si>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</si>
  <si>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</si>
  <si>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</si>
  <si>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</si>
  <si>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</si>
  <si>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</si>
  <si>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</si>
  <si>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</si>
  <si>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</si>
  <si>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</si>
  <si>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</si>
  <si>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</si>
  <si>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</si>
  <si>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</si>
  <si>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</si>
  <si>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</si>
  <si>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</si>
  <si>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</si>
  <si>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</si>
  <si>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</si>
  <si>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</si>
  <si>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</si>
  <si>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</si>
  <si>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</si>
  <si>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</si>
  <si>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</si>
  <si>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</si>
  <si>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</si>
  <si>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</si>
  <si>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</si>
  <si>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</si>
  <si>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</si>
  <si>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</si>
  <si>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</si>
  <si>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</si>
  <si>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</si>
  <si>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</si>
  <si>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</si>
  <si>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</si>
  <si>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</si>
  <si>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</si>
  <si>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</si>
  <si>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</si>
  <si>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</si>
  <si>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</si>
  <si>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</si>
  <si>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</si>
  <si>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</si>
  <si>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</si>
  <si>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</si>
  <si>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</si>
  <si>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</si>
  <si>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</si>
  <si>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</si>
  <si>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</si>
  <si>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</si>
  <si>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</si>
  <si>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</si>
  <si>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</si>
  <si>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</si>
  <si>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</si>
  <si>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</si>
  <si>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</si>
  <si>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</si>
  <si>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</si>
  <si>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</si>
  <si>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</si>
  <si>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</si>
  <si>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</si>
  <si>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</si>
  <si>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</si>
  <si>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</si>
  <si>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</si>
  <si>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</si>
  <si>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</si>
  <si>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</si>
  <si>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</si>
  <si>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</si>
  <si>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</si>
  <si>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</si>
  <si>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</si>
  <si>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</si>
  <si>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</si>
  <si>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</si>
  <si>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</si>
  <si>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</si>
  <si>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</si>
  <si>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</si>
  <si>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</si>
  <si>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</si>
  <si>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</si>
  <si>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</si>
  <si>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</si>
  <si>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</si>
  <si>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</si>
  <si>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</si>
  <si>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</si>
  <si>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</si>
  <si>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</si>
  <si>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</si>
  <si>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</si>
  <si>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</si>
  <si>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</si>
  <si>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</si>
  <si>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</si>
  <si>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</si>
  <si>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</si>
  <si>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</si>
  <si>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</si>
  <si>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</si>
  <si>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</si>
  <si>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</si>
  <si>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</si>
  <si>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</si>
  <si>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</si>
  <si>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</si>
  <si>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</si>
  <si>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</si>
  <si>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</si>
  <si>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</si>
  <si>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</si>
  <si>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</si>
  <si>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</si>
  <si>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</si>
  <si>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</si>
  <si>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</si>
  <si>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</si>
  <si>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</si>
  <si>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</si>
  <si>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</si>
  <si>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</si>
  <si>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</si>
  <si>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</si>
  <si>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</si>
  <si>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</si>
  <si>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</si>
  <si>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</si>
  <si>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</si>
  <si>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</si>
  <si>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</si>
  <si>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</si>
  <si>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</si>
  <si>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</si>
  <si>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</si>
  <si>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</si>
  <si>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</si>
  <si>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</si>
  <si>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</si>
  <si>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</si>
  <si>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</si>
  <si>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</si>
  <si>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</si>
  <si>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</si>
  <si>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</si>
  <si>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</si>
  <si>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</si>
  <si>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</si>
  <si>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</si>
  <si>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</si>
  <si>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</si>
  <si>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</si>
  <si>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</si>
  <si>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</si>
  <si>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</si>
  <si>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</si>
  <si>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</si>
  <si>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</si>
  <si>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</si>
  <si>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</si>
  <si>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</si>
  <si>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</si>
  <si>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</si>
  <si>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</si>
  <si>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</si>
  <si>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</si>
  <si>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</si>
  <si>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</si>
  <si>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</si>
  <si>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</si>
  <si>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</si>
  <si>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</si>
  <si>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</si>
  <si>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</si>
  <si>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</si>
  <si>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</si>
  <si>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</si>
  <si>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</si>
  <si>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</si>
  <si>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</si>
  <si>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</si>
  <si>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</si>
  <si>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</si>
  <si>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</si>
  <si>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</si>
  <si>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</si>
  <si>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</si>
  <si>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</si>
  <si>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</si>
  <si>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</si>
  <si>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</si>
  <si>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</si>
  <si>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</si>
  <si>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</si>
  <si>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</si>
  <si>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</si>
  <si>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</si>
  <si>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</si>
  <si>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</si>
  <si>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</si>
  <si>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</si>
  <si>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</si>
  <si>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</si>
  <si>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</si>
  <si>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</si>
  <si>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</si>
  <si>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</si>
  <si>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</si>
  <si>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</si>
  <si>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</si>
  <si>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</si>
  <si>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</si>
  <si>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</si>
  <si>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</si>
  <si>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</si>
  <si>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</si>
  <si>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</si>
  <si>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</si>
  <si>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</si>
  <si>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</si>
  <si>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</si>
  <si>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</si>
  <si>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</si>
  <si>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</si>
  <si>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</si>
  <si>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</si>
  <si>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</si>
  <si>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</si>
  <si>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</si>
  <si>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</si>
  <si>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</si>
  <si>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</si>
  <si>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</si>
  <si>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</si>
  <si>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</si>
  <si>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</si>
  <si>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</si>
  <si>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</si>
  <si>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</si>
  <si>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</si>
  <si>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</si>
  <si>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</si>
  <si>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</si>
  <si>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</si>
  <si>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</si>
  <si>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</si>
  <si>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</si>
  <si>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</si>
  <si>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</si>
  <si>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</si>
  <si>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</si>
  <si>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</si>
  <si>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</si>
  <si>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</si>
  <si>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</si>
  <si>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</si>
  <si>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</si>
  <si>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</si>
  <si>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</si>
  <si>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</si>
  <si>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</si>
  <si>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</si>
  <si>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</si>
  <si>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</si>
  <si>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</si>
  <si>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</si>
  <si>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</si>
  <si>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</si>
  <si>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</si>
  <si>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</si>
  <si>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</si>
  <si>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</si>
  <si>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</si>
  <si>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</si>
  <si>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</si>
  <si>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</si>
  <si>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</si>
  <si>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</si>
  <si>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</si>
  <si>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</si>
  <si>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</si>
  <si>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</si>
  <si>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</si>
  <si>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</si>
  <si>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</si>
  <si>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</si>
  <si>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</si>
  <si>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</si>
  <si>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</si>
  <si>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</si>
  <si>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</si>
  <si>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</si>
  <si>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</si>
  <si>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</si>
  <si>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</si>
  <si>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</si>
  <si>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</si>
  <si>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</si>
  <si>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</si>
  <si>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</si>
  <si>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</si>
  <si>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</si>
  <si>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</si>
  <si>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</si>
  <si>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</si>
  <si>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</si>
  <si>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</si>
  <si>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</si>
  <si>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</si>
  <si>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</si>
  <si>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</si>
  <si>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</si>
  <si>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</si>
  <si>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</si>
  <si>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</si>
  <si>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</si>
  <si>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</si>
  <si>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</si>
  <si>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</si>
  <si>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</si>
  <si>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</si>
  <si>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</si>
  <si>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</si>
  <si>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</si>
  <si>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</si>
  <si>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</si>
  <si>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</si>
  <si>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</si>
  <si>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</si>
  <si>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</si>
  <si>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</si>
  <si>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</si>
  <si>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</si>
  <si>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</si>
  <si>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</si>
  <si>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</si>
  <si>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</si>
  <si>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</si>
  <si>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</si>
  <si>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</si>
  <si>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</si>
  <si>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</si>
  <si>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</si>
  <si>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</si>
  <si>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</si>
  <si>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</si>
  <si>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</si>
  <si>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</si>
  <si>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</si>
  <si>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</si>
  <si>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</si>
  <si>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</si>
  <si>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</si>
  <si>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</si>
  <si>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</si>
  <si>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</si>
  <si>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</si>
  <si>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</si>
  <si>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</si>
  <si>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</si>
  <si>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</si>
  <si>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</si>
  <si>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</si>
  <si>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</si>
  <si>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</si>
  <si>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</si>
  <si>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</si>
  <si>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</si>
  <si>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</si>
  <si>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</si>
  <si>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</si>
  <si>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</si>
  <si>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</si>
  <si>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</si>
  <si>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</si>
  <si>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</si>
  <si>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</si>
  <si>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</si>
  <si>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</si>
  <si>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</si>
  <si>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</si>
  <si>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</si>
  <si>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</si>
  <si>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</si>
  <si>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</si>
  <si>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</si>
  <si>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</si>
  <si>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</si>
  <si>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</si>
  <si>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</si>
  <si>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</si>
  <si>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</si>
  <si>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</si>
  <si>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</si>
  <si>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</si>
  <si>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</si>
  <si>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</si>
  <si>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</si>
  <si>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</si>
  <si>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</si>
  <si>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</si>
  <si>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</si>
  <si>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</si>
  <si>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</si>
  <si>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</si>
  <si>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</si>
  <si>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</si>
  <si>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</si>
  <si>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</si>
  <si>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</si>
  <si>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</si>
  <si>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</si>
  <si>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</si>
  <si>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</si>
  <si>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</si>
  <si>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</si>
  <si>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</si>
  <si>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</si>
  <si>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</si>
  <si>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</si>
  <si>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</si>
  <si>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</si>
  <si>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</si>
  <si>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</si>
  <si>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</si>
  <si>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</si>
  <si>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</si>
  <si>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</si>
  <si>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</si>
  <si>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</si>
  <si>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</si>
  <si>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</si>
  <si>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</si>
  <si>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</si>
  <si>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</si>
  <si>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</si>
  <si>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</si>
  <si>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</si>
  <si>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</si>
  <si>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</si>
  <si>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</si>
  <si>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</si>
  <si>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</si>
  <si>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</si>
  <si>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</si>
  <si>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</si>
  <si>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</si>
  <si>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</si>
  <si>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</si>
  <si>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</si>
  <si>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</si>
  <si>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</si>
  <si>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</si>
  <si>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</si>
  <si>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</si>
  <si>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</si>
  <si>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</si>
  <si>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</si>
  <si>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</si>
  <si>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</si>
  <si>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</si>
  <si>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</si>
  <si>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</si>
  <si>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</si>
  <si>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</si>
  <si>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</si>
  <si>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</si>
  <si>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</si>
  <si>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</si>
  <si>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</si>
  <si>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</si>
  <si>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</si>
  <si>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</si>
  <si>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</si>
  <si>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</si>
  <si>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</si>
  <si>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</si>
  <si>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</si>
  <si>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</si>
  <si>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</si>
  <si>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</si>
  <si>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</si>
  <si>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</si>
  <si>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</si>
  <si>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</si>
  <si>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</si>
  <si>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</si>
  <si>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</si>
  <si>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</si>
  <si>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</si>
  <si>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</si>
  <si>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</si>
  <si>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</si>
  <si>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</si>
  <si>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</si>
  <si>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</si>
  <si>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</si>
  <si>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</si>
  <si>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</si>
  <si>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</si>
  <si>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</si>
  <si>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</si>
  <si>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</si>
  <si>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</si>
  <si>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</si>
  <si>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</si>
  <si>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</si>
  <si>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</si>
  <si>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</si>
  <si>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</si>
  <si>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</si>
  <si>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</si>
  <si>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</si>
  <si>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</si>
  <si>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</si>
  <si>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</si>
  <si>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</si>
  <si>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</si>
  <si>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</si>
  <si>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</si>
  <si>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</si>
  <si>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</si>
  <si>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</si>
  <si>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</si>
  <si>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</si>
  <si>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</si>
  <si>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</si>
  <si>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</si>
  <si>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</si>
  <si>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</si>
  <si>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</si>
  <si>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</si>
  <si>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</si>
  <si>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</si>
  <si>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</si>
  <si>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</si>
  <si>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</si>
  <si>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</si>
  <si>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</si>
  <si>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</si>
  <si>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</si>
  <si>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</si>
  <si>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</si>
  <si>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</si>
  <si>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</si>
  <si>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</si>
  <si>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</si>
  <si>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</si>
  <si>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</si>
  <si>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</si>
  <si>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</si>
  <si>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</si>
  <si>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</si>
  <si>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</si>
  <si>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</si>
  <si>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</si>
  <si>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</si>
  <si>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</si>
  <si>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</si>
  <si>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</si>
  <si>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</si>
  <si>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</si>
  <si>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</si>
  <si>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</si>
  <si>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</si>
  <si>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</si>
  <si>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</si>
  <si>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</si>
  <si>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</si>
  <si>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</si>
  <si>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</si>
  <si>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</si>
  <si>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</si>
  <si>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</si>
  <si>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</si>
  <si>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</si>
  <si>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</si>
  <si>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</si>
  <si>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</si>
  <si>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</si>
  <si>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</si>
  <si>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</si>
  <si>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</si>
  <si>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</si>
  <si>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</si>
  <si>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</si>
  <si>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</si>
  <si>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</si>
  <si>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</si>
  <si>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</si>
  <si>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</si>
  <si>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</si>
  <si>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</si>
  <si>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</si>
  <si>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</si>
  <si>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</si>
  <si>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</si>
  <si>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</si>
  <si>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</si>
  <si>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</si>
  <si>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</si>
  <si>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</si>
  <si>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</si>
  <si>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</si>
  <si>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</si>
  <si>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</si>
  <si>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</si>
  <si>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</si>
  <si>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</si>
  <si>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</si>
  <si>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</si>
  <si>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</si>
  <si>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</si>
  <si>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</si>
  <si>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</si>
  <si>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</si>
  <si>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</si>
  <si>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</si>
  <si>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</si>
  <si>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</si>
  <si>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</si>
  <si>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</si>
  <si>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</si>
  <si>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</si>
  <si>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</si>
  <si>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</si>
  <si>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</si>
  <si>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</si>
  <si>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</si>
  <si>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</si>
  <si>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</si>
  <si>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</si>
  <si>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</si>
  <si>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</si>
  <si>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</si>
  <si>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</si>
  <si>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</si>
  <si>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</si>
  <si>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</si>
  <si>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</si>
  <si>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</si>
  <si>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</si>
  <si>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</si>
  <si>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</si>
  <si>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</si>
  <si>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</si>
  <si>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</si>
  <si>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</si>
  <si>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</si>
  <si>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</si>
  <si>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</si>
  <si>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</si>
  <si>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</si>
  <si>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</si>
  <si>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</si>
  <si>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</si>
  <si>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</si>
  <si>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</si>
  <si>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</si>
  <si>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</si>
  <si>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</si>
  <si>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</si>
  <si>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</si>
  <si>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</si>
  <si>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</si>
  <si>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</si>
  <si>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</si>
  <si>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</si>
  <si>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</si>
  <si>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</si>
  <si>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</si>
  <si>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</si>
  <si>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</si>
  <si>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</si>
  <si>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</si>
  <si>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</si>
  <si>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</si>
  <si>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</si>
  <si>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</si>
  <si>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</si>
  <si>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</si>
  <si>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</si>
  <si>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</si>
  <si>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</si>
  <si>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</si>
  <si>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</si>
  <si>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</si>
  <si>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</si>
  <si>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</si>
  <si>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</si>
  <si>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</si>
  <si>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</si>
  <si>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</si>
  <si>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</si>
  <si>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</si>
  <si>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</si>
  <si>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</si>
  <si>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</si>
  <si>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</si>
  <si>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</si>
  <si>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</si>
  <si>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</si>
  <si>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</si>
  <si>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</si>
  <si>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</si>
  <si>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</si>
  <si>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</si>
  <si>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</si>
  <si>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</si>
  <si>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</si>
  <si>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</si>
  <si>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</si>
  <si>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</si>
  <si>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</si>
  <si>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</si>
  <si>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</si>
  <si>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</si>
  <si>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</si>
  <si>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</si>
  <si>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</si>
  <si>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</si>
  <si>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</si>
  <si>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</si>
  <si>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</si>
  <si>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</si>
  <si>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</si>
  <si>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</si>
  <si>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</si>
  <si>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</si>
  <si>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</si>
  <si>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</si>
  <si>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</si>
  <si>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</si>
  <si>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</si>
  <si>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</si>
  <si>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</si>
  <si>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</si>
  <si>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</si>
  <si>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</si>
  <si>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</si>
  <si>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</si>
  <si>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</si>
  <si>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</si>
  <si>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</si>
  <si>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</si>
  <si>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</si>
  <si>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</si>
  <si>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</si>
  <si>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</si>
  <si>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</si>
  <si>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</si>
  <si>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</si>
  <si>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</si>
  <si>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</si>
  <si>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</si>
  <si>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</si>
  <si>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</si>
  <si>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</si>
  <si>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</si>
  <si>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</si>
  <si>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</si>
  <si>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</si>
  <si>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</si>
  <si>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</si>
  <si>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</si>
  <si>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</si>
  <si>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</si>
  <si>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</si>
  <si>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</si>
  <si>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</si>
  <si>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</si>
  <si>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</si>
  <si>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</si>
  <si>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</si>
  <si>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</si>
  <si>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</si>
  <si>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</si>
  <si>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</si>
  <si>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</si>
  <si>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</si>
  <si>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</si>
  <si>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</si>
  <si>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</si>
  <si>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</si>
  <si>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</si>
  <si>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</si>
  <si>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</si>
  <si>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</si>
  <si>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</si>
  <si>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</si>
  <si>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</si>
  <si>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</si>
  <si>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</si>
  <si>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</si>
  <si>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</si>
  <si>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</si>
  <si>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</si>
  <si>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</si>
  <si>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</si>
  <si>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</si>
  <si>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</si>
  <si>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</si>
  <si>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</si>
  <si>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</si>
  <si>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</si>
  <si>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</si>
  <si>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</si>
  <si>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</si>
  <si>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</si>
  <si>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</si>
  <si>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</si>
  <si>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</si>
  <si>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</si>
  <si>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</si>
  <si>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</si>
  <si>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</si>
  <si>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</si>
  <si>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</si>
  <si>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</si>
  <si>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</si>
  <si>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</si>
  <si>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</si>
  <si>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</si>
  <si>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</si>
  <si>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</si>
  <si>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</si>
  <si>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</si>
  <si>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</si>
  <si>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</si>
  <si>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</si>
  <si>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</si>
  <si>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</si>
  <si>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</si>
  <si>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</si>
  <si>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</si>
  <si>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</si>
  <si>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</si>
  <si>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</si>
  <si>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</si>
  <si>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</si>
  <si>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</si>
  <si>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</si>
  <si>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</si>
  <si>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</si>
  <si>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</si>
  <si>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</si>
  <si>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</si>
  <si>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</si>
  <si>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</si>
  <si>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</si>
  <si>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</si>
  <si>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</si>
  <si>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</si>
  <si>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</si>
  <si>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</si>
  <si>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</si>
  <si>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</si>
  <si>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</si>
  <si>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</si>
  <si>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</si>
  <si>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</si>
  <si>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</si>
  <si>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</si>
  <si>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</si>
  <si>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</si>
  <si>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</si>
  <si>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</si>
  <si>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</si>
  <si>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</si>
  <si>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</si>
  <si>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</si>
  <si>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</si>
  <si>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</si>
  <si>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</si>
  <si>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</si>
  <si>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</si>
  <si>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</si>
  <si>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</si>
  <si>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</si>
  <si>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</si>
  <si>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</si>
  <si>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</si>
  <si>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</si>
  <si>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</si>
  <si>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</si>
  <si>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</si>
  <si>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</si>
  <si>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</si>
  <si>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</si>
  <si>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</si>
  <si>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</si>
  <si>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</si>
  <si>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</si>
  <si>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</si>
  <si>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</si>
  <si>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</si>
  <si>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</si>
  <si>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</si>
  <si>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</si>
  <si>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</si>
  <si>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</si>
  <si>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</si>
  <si>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</si>
  <si>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</si>
  <si>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</si>
  <si>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</si>
  <si>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</si>
  <si>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</si>
  <si>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</si>
  <si>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</si>
  <si>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</si>
  <si>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</si>
  <si>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</si>
  <si>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</si>
  <si>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</si>
  <si>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</si>
  <si>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</si>
  <si>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</si>
  <si>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</si>
  <si>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</si>
  <si>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</si>
  <si>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</si>
  <si>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</si>
  <si>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</si>
  <si>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</si>
  <si>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</si>
  <si>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</si>
  <si>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</si>
  <si>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</si>
  <si>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</si>
  <si>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</si>
  <si>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</si>
  <si>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</si>
  <si>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</si>
  <si>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</si>
  <si>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</si>
  <si>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</si>
  <si>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</si>
  <si>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</si>
  <si>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</si>
  <si>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</si>
  <si>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</si>
  <si>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</si>
  <si>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</si>
  <si>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</si>
  <si>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</si>
  <si>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</si>
  <si>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</si>
  <si>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</si>
  <si>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</si>
  <si>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</si>
  <si>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</si>
  <si>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</si>
  <si>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</si>
  <si>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</si>
  <si>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</si>
  <si>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</si>
  <si>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</si>
  <si>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</si>
  <si>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</si>
  <si>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</si>
  <si>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</si>
  <si>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</si>
  <si>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</si>
  <si>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</si>
  <si>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</si>
  <si>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</si>
  <si>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</si>
  <si>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</si>
  <si>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</si>
  <si>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</si>
  <si>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</si>
  <si>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</si>
  <si>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</si>
  <si>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</si>
  <si>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</si>
  <si>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</si>
  <si>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</si>
  <si>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</si>
  <si>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</si>
  <si>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</si>
  <si>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</si>
  <si>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</si>
  <si>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</si>
  <si>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</si>
  <si>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</si>
  <si>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</si>
  <si>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</si>
  <si>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</si>
  <si>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</si>
  <si>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</si>
  <si>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</si>
  <si>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</si>
  <si>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</si>
  <si>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</si>
  <si>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</si>
  <si>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</si>
  <si>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</si>
  <si>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</si>
  <si>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</si>
  <si>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</si>
  <si>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</si>
  <si>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</si>
  <si>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</si>
  <si>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</si>
  <si>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</si>
  <si>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</si>
  <si>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</si>
  <si>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</si>
  <si>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</si>
  <si>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</si>
  <si>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</si>
  <si>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</si>
  <si>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</si>
  <si>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</si>
  <si>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</si>
  <si>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</si>
  <si>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</si>
  <si>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</si>
  <si>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</si>
  <si>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</si>
  <si>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</si>
  <si>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</si>
  <si>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</si>
  <si>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</si>
  <si>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</si>
  <si>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</si>
  <si>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</si>
  <si>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</si>
  <si>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</si>
  <si>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</si>
  <si>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</si>
  <si>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</si>
  <si>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</si>
  <si>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</si>
  <si>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</si>
  <si>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</si>
  <si>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</si>
  <si>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</si>
  <si>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</si>
  <si>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</si>
  <si>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</si>
  <si>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</si>
  <si>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</si>
  <si>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</si>
  <si>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</si>
  <si>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</si>
  <si>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</si>
  <si>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</si>
  <si>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</si>
  <si>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</si>
  <si>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</si>
  <si>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</si>
  <si>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</si>
  <si>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</si>
  <si>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</si>
  <si>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</si>
  <si>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</si>
  <si>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</si>
  <si>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</si>
  <si>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</si>
  <si>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</si>
  <si>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</si>
  <si>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</si>
  <si>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</si>
  <si>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</si>
  <si>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</si>
  <si>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</si>
  <si>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</si>
  <si>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</si>
  <si>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</si>
  <si>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</si>
  <si>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</si>
  <si>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</si>
  <si>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</si>
  <si>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</si>
  <si>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</si>
  <si>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</si>
  <si>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</si>
  <si>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</si>
  <si>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</si>
  <si>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</si>
  <si>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</si>
  <si>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</si>
  <si>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</si>
  <si>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</si>
  <si>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</si>
  <si>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</si>
  <si>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</si>
  <si>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</si>
  <si>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</si>
  <si>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</si>
  <si>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</si>
  <si>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</si>
  <si>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</si>
  <si>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</si>
  <si>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</si>
  <si>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</si>
  <si>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</si>
  <si>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</si>
  <si>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</si>
  <si>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</si>
  <si>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</si>
  <si>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</si>
  <si>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</si>
  <si>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</si>
  <si>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</si>
  <si>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</si>
  <si>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</si>
  <si>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</si>
  <si>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</si>
  <si>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</si>
  <si>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</si>
  <si>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</si>
  <si>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</si>
  <si>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</si>
  <si>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</si>
  <si>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</si>
  <si>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</si>
  <si>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</si>
  <si>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</si>
  <si>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</si>
  <si>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</si>
  <si>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</si>
  <si>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</si>
  <si>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</si>
  <si>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</si>
  <si>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</si>
  <si>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</si>
  <si>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</si>
  <si>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</si>
  <si>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</si>
  <si>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</si>
  <si>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</si>
  <si>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</si>
  <si>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</si>
  <si>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</si>
  <si>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</si>
  <si>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</si>
  <si>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</si>
  <si>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</si>
  <si>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</si>
  <si>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</si>
  <si>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</si>
  <si>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</si>
  <si>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</si>
  <si>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</si>
  <si>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</si>
  <si>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</si>
  <si>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</si>
  <si>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</si>
  <si>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</si>
  <si>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</si>
  <si>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</si>
  <si>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</si>
  <si>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</si>
  <si>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</si>
  <si>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</si>
  <si>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</si>
  <si>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</si>
  <si>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</si>
  <si>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</si>
  <si>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</si>
  <si>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</si>
  <si>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</si>
  <si>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</si>
  <si>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</si>
  <si>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</si>
  <si>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</si>
  <si>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</si>
  <si>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</si>
  <si>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</si>
  <si>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</si>
  <si>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</si>
  <si>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</si>
  <si>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</si>
  <si>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</si>
  <si>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</si>
  <si>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</si>
  <si>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</si>
  <si>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</si>
  <si>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</si>
  <si>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</si>
  <si>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</si>
  <si>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</si>
  <si>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</si>
  <si>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</si>
  <si>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</si>
  <si>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</si>
  <si>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</si>
  <si>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</si>
  <si>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</si>
  <si>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</si>
  <si>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</si>
  <si>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</si>
  <si>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</si>
  <si>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</si>
  <si>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</si>
  <si>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</si>
  <si>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</si>
  <si>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</si>
  <si>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</si>
  <si>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</si>
  <si>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</si>
  <si>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</si>
  <si>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</si>
  <si>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</si>
  <si>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</si>
  <si>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</si>
  <si>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</si>
  <si>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</si>
  <si>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</si>
  <si>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</si>
  <si>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</si>
  <si>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</si>
  <si>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</si>
  <si>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</si>
  <si>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</si>
  <si>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</si>
  <si>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</si>
  <si>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</si>
  <si>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</si>
  <si>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</si>
  <si>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</si>
  <si>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</si>
  <si>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</si>
  <si>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</si>
  <si>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</si>
  <si>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</si>
  <si>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</si>
  <si>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</si>
  <si>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</si>
  <si>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</si>
  <si>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</si>
  <si>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</si>
  <si>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</si>
  <si>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</si>
  <si>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</si>
  <si>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</si>
  <si>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</si>
  <si>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</si>
  <si>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</si>
  <si>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</si>
  <si>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</si>
  <si>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</si>
  <si>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</si>
  <si>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</si>
  <si>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</si>
  <si>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</si>
  <si>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</si>
  <si>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</si>
  <si>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</si>
  <si>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</si>
  <si>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</si>
  <si>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</si>
  <si>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</si>
  <si>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</si>
  <si>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</si>
  <si>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</si>
  <si>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</si>
  <si>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</si>
  <si>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</si>
  <si>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</si>
  <si>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</si>
  <si>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</si>
  <si>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</si>
  <si>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</si>
  <si>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</si>
  <si>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</si>
  <si>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</si>
  <si>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</si>
  <si>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</si>
  <si>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</si>
  <si>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</si>
  <si>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</si>
  <si>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</si>
  <si>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</si>
  <si>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</si>
  <si>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</si>
  <si>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</si>
  <si>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</si>
  <si>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</si>
  <si>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</si>
  <si>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</si>
  <si>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</si>
  <si>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</si>
  <si>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</si>
  <si>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</si>
  <si>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</si>
  <si>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</si>
  <si>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</si>
  <si>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</si>
  <si>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</si>
  <si>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</si>
  <si>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</si>
  <si>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</si>
  <si>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</si>
  <si>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</si>
  <si>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</si>
  <si>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</si>
  <si>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</si>
  <si>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</si>
  <si>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</si>
  <si>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</si>
  <si>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</si>
  <si>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</si>
  <si>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</si>
  <si>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</si>
  <si>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</si>
  <si>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</si>
  <si>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</si>
  <si>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</si>
  <si>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</si>
  <si>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</si>
  <si>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</si>
  <si>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</si>
  <si>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</si>
  <si>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</si>
  <si>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</si>
  <si>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</si>
  <si>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</si>
  <si>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</si>
  <si>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</si>
  <si>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</si>
  <si>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</si>
  <si>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</si>
  <si>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</si>
  <si>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</si>
  <si>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</si>
  <si>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</si>
  <si>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</si>
  <si>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</si>
  <si>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</si>
  <si>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</si>
  <si>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</si>
  <si>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</si>
  <si>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</si>
  <si>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</si>
  <si>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</si>
  <si>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</si>
  <si>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</si>
  <si>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</si>
  <si>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</si>
  <si>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</si>
  <si>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</si>
  <si>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</si>
  <si>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</si>
  <si>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</si>
  <si>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</si>
  <si>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</si>
  <si>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</si>
  <si>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</si>
  <si>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</si>
  <si>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</si>
  <si>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</si>
  <si>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</si>
  <si>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</si>
  <si>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</si>
  <si>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</si>
  <si>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</si>
  <si>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</si>
  <si>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</si>
  <si>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</si>
  <si>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</si>
  <si>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</si>
  <si>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</si>
  <si>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</si>
  <si>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</si>
  <si>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</si>
  <si>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</si>
  <si>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</si>
  <si>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</si>
  <si>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</si>
  <si>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</si>
  <si>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</si>
  <si>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</si>
  <si>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</si>
  <si>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</si>
  <si>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</si>
  <si>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</si>
  <si>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</si>
  <si>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</si>
  <si>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</si>
  <si>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</si>
  <si>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</si>
  <si>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</si>
  <si>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</si>
  <si>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</si>
  <si>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</si>
  <si>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</si>
  <si>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</si>
  <si>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</si>
  <si>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</si>
  <si>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</si>
  <si>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</si>
  <si>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</si>
  <si>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</si>
  <si>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</si>
  <si>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</si>
  <si>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</si>
  <si>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</si>
  <si>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</si>
  <si>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</si>
  <si>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</si>
  <si>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</si>
  <si>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</si>
  <si>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</si>
  <si>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</si>
  <si>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</si>
  <si>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</si>
  <si>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</si>
  <si>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</si>
  <si>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</si>
  <si>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</si>
  <si>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</si>
  <si>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</si>
  <si>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</si>
  <si>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</si>
  <si>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</si>
  <si>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</si>
  <si>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</si>
  <si>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</si>
  <si>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</si>
  <si>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</si>
  <si>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</si>
  <si>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</si>
  <si>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</si>
  <si>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</si>
  <si>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</si>
  <si>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</si>
  <si>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</si>
  <si>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</si>
  <si>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</si>
  <si>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</si>
  <si>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</si>
  <si>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</si>
  <si>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</si>
  <si>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</si>
  <si>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</si>
  <si>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</si>
  <si>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</si>
  <si>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</si>
  <si>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</si>
  <si>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</si>
  <si>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</si>
  <si>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</si>
  <si>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</si>
  <si>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</si>
  <si>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</si>
  <si>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</si>
  <si>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</si>
  <si>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</si>
  <si>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</si>
  <si>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</si>
  <si>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</si>
  <si>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</si>
  <si>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</si>
  <si>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</si>
  <si>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</si>
  <si>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</si>
  <si>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</si>
  <si>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</si>
  <si>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</si>
  <si>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</si>
  <si>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</si>
  <si>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</si>
  <si>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</si>
  <si>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</si>
  <si>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</si>
  <si>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</si>
  <si>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</si>
  <si>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</si>
  <si>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</si>
  <si>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</si>
  <si>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</si>
  <si>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</si>
  <si>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</si>
  <si>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</si>
  <si>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</si>
  <si>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</si>
  <si>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</si>
  <si>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</si>
  <si>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</si>
  <si>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</si>
  <si>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</si>
  <si>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</si>
  <si>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</si>
  <si>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</si>
  <si>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</si>
  <si>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</si>
  <si>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</si>
  <si>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</si>
  <si>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</si>
  <si>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</si>
  <si>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</si>
  <si>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</si>
  <si>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</si>
  <si>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</si>
  <si>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</si>
  <si>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</si>
  <si>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</si>
  <si>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</si>
  <si>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</si>
  <si>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</si>
  <si>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</si>
  <si>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</si>
  <si>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</si>
  <si>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</si>
  <si>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</si>
  <si>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</si>
  <si>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</si>
  <si>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</si>
  <si>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</si>
  <si>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</si>
  <si>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</si>
  <si>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</si>
  <si>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</si>
  <si>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</si>
  <si>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</si>
  <si>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</si>
  <si>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</si>
  <si>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</si>
  <si>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</si>
  <si>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</si>
  <si>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</si>
  <si>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</si>
  <si>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</si>
  <si>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</si>
  <si>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</si>
  <si>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</si>
  <si>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</si>
  <si>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</si>
  <si>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</si>
  <si>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</si>
  <si>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</si>
  <si>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</si>
  <si>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</si>
  <si>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</si>
  <si>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</si>
  <si>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</si>
  <si>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</si>
  <si>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</si>
  <si>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</si>
  <si>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</si>
  <si>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</si>
  <si>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</si>
  <si>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</si>
  <si>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</si>
  <si>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</si>
  <si>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</si>
  <si>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</si>
  <si>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</si>
  <si>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</si>
  <si>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</si>
  <si>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</si>
  <si>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</si>
  <si>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</si>
  <si>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</si>
  <si>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</si>
  <si>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</si>
  <si>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</si>
  <si>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</si>
  <si>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</si>
  <si>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</si>
  <si>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</si>
  <si>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</si>
  <si>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</si>
  <si>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</si>
  <si>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</si>
  <si>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</si>
  <si>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</si>
  <si>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</si>
  <si>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</si>
  <si>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</si>
  <si>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</si>
  <si>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</si>
  <si>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</si>
  <si>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</si>
  <si>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</si>
  <si>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</si>
  <si>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</si>
  <si>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</si>
  <si>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</si>
  <si>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</si>
  <si>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</si>
  <si>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</si>
  <si>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</si>
  <si>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</si>
  <si>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</si>
  <si>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</si>
  <si>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</si>
  <si>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</si>
  <si>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</si>
  <si>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</si>
  <si>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</si>
  <si>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</si>
  <si>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</si>
  <si>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</si>
  <si>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</si>
  <si>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</si>
  <si>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</si>
  <si>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</si>
  <si>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</si>
  <si>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</si>
  <si>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</si>
  <si>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</si>
  <si>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</si>
  <si>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</si>
  <si>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</si>
  <si>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</si>
  <si>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</si>
  <si>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</si>
  <si>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</si>
  <si>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</si>
  <si>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</si>
  <si>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</si>
  <si>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</si>
  <si>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</si>
  <si>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</si>
  <si>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</si>
  <si>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</si>
  <si>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</si>
  <si>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</si>
  <si>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</si>
  <si>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</si>
  <si>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</si>
  <si>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</si>
  <si>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</si>
  <si>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</si>
  <si>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</si>
  <si>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</si>
  <si>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</si>
  <si>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</si>
  <si>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</si>
  <si>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</si>
  <si>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</si>
  <si>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</si>
  <si>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</si>
  <si>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</si>
  <si>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</si>
  <si>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</si>
  <si>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</si>
  <si>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</si>
  <si>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</si>
  <si>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</si>
  <si>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</si>
  <si>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</si>
  <si>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</si>
  <si>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</si>
  <si>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</si>
  <si>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</si>
  <si>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</si>
  <si>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</si>
  <si>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</si>
  <si>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</si>
  <si>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</si>
  <si>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</si>
  <si>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</si>
  <si>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</si>
  <si>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</si>
  <si>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</si>
  <si>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</si>
  <si>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</si>
  <si>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</si>
  <si>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</si>
  <si>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</si>
  <si>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</si>
  <si>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</si>
  <si>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</si>
  <si>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</si>
  <si>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</si>
  <si>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</si>
  <si>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</si>
  <si>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</si>
  <si>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</si>
  <si>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</si>
  <si>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</si>
  <si>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</si>
  <si>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</si>
  <si>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</si>
  <si>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</si>
  <si>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</si>
  <si>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</si>
  <si>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</si>
  <si>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</si>
  <si>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</si>
  <si>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</si>
  <si>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</si>
  <si>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</si>
  <si>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</si>
  <si>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</si>
  <si>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</si>
  <si>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</si>
  <si>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</si>
  <si>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</si>
  <si>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</si>
  <si>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</si>
  <si>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</si>
  <si>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</si>
  <si>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</si>
  <si>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</si>
  <si>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</si>
  <si>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</si>
  <si>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</si>
  <si>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</si>
  <si>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</si>
  <si>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</si>
  <si>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</si>
  <si>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</si>
  <si>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</si>
  <si>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</si>
  <si>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</si>
  <si>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</si>
  <si>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</si>
  <si>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</si>
  <si>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</si>
  <si>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</si>
  <si>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</si>
  <si>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</si>
  <si>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</si>
  <si>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</si>
  <si>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</si>
  <si>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</si>
  <si>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</si>
  <si>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</si>
  <si>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</si>
  <si>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</si>
  <si>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</si>
  <si>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</si>
  <si>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</si>
  <si>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</si>
  <si>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</si>
  <si>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</si>
  <si>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</si>
  <si>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</si>
  <si>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</si>
  <si>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</si>
  <si>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</si>
  <si>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</si>
  <si>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</si>
  <si>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</si>
  <si>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</si>
  <si>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</si>
  <si>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</si>
  <si>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</si>
  <si>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</si>
  <si>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</si>
  <si>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</si>
  <si>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</si>
  <si>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</si>
  <si>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</si>
  <si>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</si>
  <si>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</si>
  <si>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</si>
  <si>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</si>
  <si>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</si>
  <si>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</si>
  <si>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</si>
  <si>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</si>
  <si>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</si>
  <si>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</si>
  <si>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</si>
  <si>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</si>
  <si>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</si>
  <si>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</si>
  <si>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</si>
  <si>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</si>
  <si>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</si>
  <si>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</si>
  <si>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</si>
  <si>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</si>
  <si>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</si>
  <si>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</si>
  <si>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</si>
  <si>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</si>
  <si>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</si>
  <si>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</si>
  <si>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</si>
  <si>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</si>
  <si>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</si>
  <si>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</si>
  <si>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</si>
  <si>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</si>
  <si>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</si>
  <si>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</si>
  <si>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</si>
  <si>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</si>
  <si>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</si>
  <si>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</si>
  <si>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</si>
  <si>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</si>
  <si>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</si>
  <si>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</si>
  <si>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</si>
  <si>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</si>
  <si>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</si>
  <si>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</si>
  <si>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</si>
  <si>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</si>
  <si>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</si>
  <si>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</si>
  <si>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</si>
  <si>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</si>
  <si>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</si>
  <si>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</si>
  <si>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</si>
  <si>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</si>
  <si>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</si>
  <si>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</si>
  <si>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</si>
  <si>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</si>
  <si>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</si>
  <si>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</si>
  <si>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</si>
  <si>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</si>
  <si>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</si>
  <si>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</si>
  <si>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</si>
  <si>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</si>
  <si>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</si>
  <si>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</si>
  <si>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</si>
  <si>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</si>
  <si>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</si>
  <si>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</si>
  <si>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</si>
  <si>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</si>
  <si>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</si>
  <si>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</si>
  <si>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</si>
  <si>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</si>
  <si>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</si>
  <si>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</si>
  <si>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</si>
  <si>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</si>
  <si>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</si>
  <si>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</si>
  <si>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</si>
  <si>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</si>
  <si>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</si>
  <si>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</si>
  <si>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</si>
  <si>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</si>
  <si>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</si>
  <si>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</si>
  <si>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</si>
  <si>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</si>
  <si>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</si>
  <si>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</si>
  <si>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</si>
  <si>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</si>
  <si>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</si>
  <si>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</si>
  <si>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</si>
  <si>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</si>
  <si>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</si>
  <si>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</si>
  <si>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</si>
  <si>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</si>
  <si>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</si>
  <si>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</si>
  <si>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</si>
  <si>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</si>
  <si>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</si>
  <si>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</si>
  <si>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</si>
  <si>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</si>
  <si>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</si>
  <si>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</si>
  <si>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</si>
  <si>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</si>
  <si>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</si>
  <si>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</si>
  <si>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</si>
  <si>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</si>
  <si>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</si>
  <si>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</si>
  <si>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</si>
  <si>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</si>
  <si>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</si>
  <si>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</si>
  <si>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</si>
  <si>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</si>
  <si>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</si>
  <si>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</si>
  <si>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</si>
  <si>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</si>
  <si>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</si>
  <si>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</si>
  <si>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</si>
  <si>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</si>
  <si>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</si>
  <si>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</si>
  <si>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</si>
  <si>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</si>
  <si>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</si>
  <si>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</si>
  <si>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</si>
  <si>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</si>
  <si>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</si>
  <si>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</si>
  <si>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</si>
  <si>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</si>
  <si>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</si>
  <si>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</si>
  <si>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</si>
  <si>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</si>
  <si>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</si>
  <si>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</si>
  <si>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</si>
  <si>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</si>
  <si>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</si>
  <si>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</si>
  <si>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</si>
  <si>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</si>
  <si>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</si>
  <si>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</si>
  <si>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</si>
  <si>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</si>
  <si>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</si>
  <si>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</si>
  <si>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</si>
  <si>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</si>
  <si>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</si>
  <si>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</si>
  <si>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</si>
  <si>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</si>
  <si>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</si>
  <si>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</si>
  <si>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</si>
  <si>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</si>
  <si>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</si>
  <si>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</si>
  <si>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</si>
  <si>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</si>
  <si>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</si>
  <si>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</si>
  <si>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</si>
  <si>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</si>
  <si>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</si>
  <si>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</si>
  <si>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</si>
  <si>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</si>
  <si>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</si>
  <si>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</si>
  <si>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</si>
  <si>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</si>
  <si>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</si>
  <si>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</si>
  <si>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</si>
  <si>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</si>
  <si>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</si>
  <si>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</si>
  <si>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</si>
  <si>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</si>
  <si>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</si>
  <si>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</si>
  <si>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</si>
  <si>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</si>
  <si>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</si>
  <si>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</si>
  <si>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</si>
  <si>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</si>
  <si>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</si>
  <si>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</si>
  <si>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</si>
  <si>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</si>
  <si>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</si>
  <si>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</si>
  <si>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</si>
  <si>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</si>
  <si>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</si>
  <si>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</si>
  <si>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</si>
  <si>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</si>
  <si>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</si>
  <si>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</si>
  <si>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</si>
  <si>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</si>
  <si>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</si>
  <si>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</si>
  <si>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</si>
  <si>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</si>
  <si>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</si>
  <si>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</si>
  <si>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</si>
  <si>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</si>
  <si>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</si>
  <si>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</si>
  <si>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</si>
  <si>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</si>
  <si>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</si>
  <si>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</si>
  <si>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</si>
  <si>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</si>
  <si>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</si>
  <si>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</si>
  <si>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</si>
  <si>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</si>
  <si>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</si>
  <si>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</si>
  <si>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</si>
  <si>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</si>
  <si>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</si>
  <si>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</si>
  <si>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</si>
  <si>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</si>
  <si>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</si>
  <si>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</si>
  <si>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</si>
  <si>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</si>
  <si>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</si>
  <si>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</si>
  <si>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</si>
  <si>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</si>
  <si>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</si>
  <si>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</si>
  <si>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</si>
  <si>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</si>
  <si>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</si>
  <si>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</si>
  <si>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</si>
  <si>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</si>
  <si>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</si>
  <si>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</si>
  <si>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</si>
  <si>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</si>
  <si>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</si>
  <si>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</si>
  <si>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</si>
  <si>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</si>
  <si>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</si>
  <si>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</si>
  <si>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</si>
  <si>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</si>
  <si>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</si>
  <si>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</si>
  <si>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</si>
  <si>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</si>
  <si>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</si>
  <si>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</si>
  <si>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</si>
  <si>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</si>
  <si>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</si>
  <si>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</si>
  <si>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</si>
  <si>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</si>
  <si>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</si>
  <si>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</si>
  <si>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</si>
  <si>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</si>
  <si>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</si>
  <si>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</si>
  <si>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</si>
  <si>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</si>
  <si>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</si>
  <si>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</si>
  <si>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</si>
  <si>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</si>
  <si>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</si>
  <si>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</si>
  <si>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</si>
  <si>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</si>
  <si>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</si>
  <si>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</si>
  <si>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</si>
  <si>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</si>
  <si>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</si>
  <si>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</si>
  <si>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</si>
  <si>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</si>
  <si>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</si>
  <si>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</si>
  <si>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</si>
  <si>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</si>
  <si>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</si>
  <si>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</si>
  <si>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</si>
  <si>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</si>
  <si>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</si>
  <si>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</si>
  <si>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</si>
  <si>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</si>
  <si>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</si>
  <si>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</si>
  <si>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</si>
  <si>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</si>
  <si>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</si>
  <si>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</si>
  <si>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</si>
  <si>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</si>
  <si>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</si>
  <si>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</si>
  <si>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</si>
  <si>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</si>
  <si>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</si>
  <si>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</si>
  <si>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</si>
  <si>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</si>
  <si>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</si>
  <si>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</si>
  <si>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</si>
  <si>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</si>
  <si>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</si>
  <si>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</si>
  <si>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</si>
  <si>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</si>
  <si>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</si>
  <si>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</si>
  <si>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</si>
  <si>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</si>
  <si>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</si>
  <si>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</si>
  <si>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</si>
  <si>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</si>
  <si>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</si>
  <si>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</si>
  <si>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</si>
  <si>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</si>
  <si>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</si>
  <si>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</si>
  <si>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</si>
  <si>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</si>
  <si>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</si>
  <si>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</si>
  <si>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</si>
  <si>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</si>
  <si>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</si>
  <si>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</si>
  <si>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</si>
  <si>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</si>
  <si>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</si>
  <si>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</si>
  <si>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</si>
  <si>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</si>
  <si>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</si>
  <si>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</si>
  <si>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</si>
  <si>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</si>
  <si>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</si>
  <si>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</si>
  <si>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</si>
  <si>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</si>
  <si>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</si>
  <si>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</si>
  <si>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</si>
  <si>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</si>
  <si>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</si>
  <si>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</si>
  <si>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</si>
  <si>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</si>
  <si>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</si>
  <si>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</si>
  <si>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</si>
  <si>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</si>
  <si>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</si>
  <si>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</si>
  <si>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</si>
  <si>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</si>
  <si>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</si>
  <si>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</si>
  <si>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</si>
  <si>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</si>
  <si>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</si>
  <si>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</si>
  <si>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</si>
  <si>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</si>
  <si>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</si>
  <si>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</si>
  <si>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</si>
  <si>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</si>
  <si>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</si>
  <si>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</si>
  <si>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</si>
  <si>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</si>
  <si>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</si>
  <si>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</si>
  <si>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</si>
  <si>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</si>
  <si>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</si>
  <si>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</si>
  <si>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</si>
  <si>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</si>
  <si>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</si>
  <si>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</si>
  <si>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</si>
  <si>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</si>
  <si>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</si>
  <si>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</si>
  <si>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</si>
  <si>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</si>
  <si>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</si>
  <si>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</si>
  <si>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</si>
  <si>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</si>
  <si>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</si>
  <si>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</si>
  <si>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</si>
  <si>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</si>
  <si>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</si>
  <si>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</si>
  <si>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</si>
  <si>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</si>
  <si>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</si>
  <si>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</si>
  <si>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</si>
  <si>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</si>
  <si>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</si>
  <si>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</si>
  <si>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</si>
  <si>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</si>
  <si>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</si>
  <si>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</si>
  <si>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</si>
  <si>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</si>
  <si>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</si>
  <si>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</si>
  <si>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</si>
  <si>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</si>
  <si>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</si>
  <si>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</si>
  <si>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</si>
  <si>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</si>
  <si>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</si>
  <si>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</si>
  <si>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</si>
  <si>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</si>
  <si>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</si>
  <si>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</si>
  <si>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</si>
  <si>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</si>
  <si>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</si>
  <si>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</si>
  <si>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</si>
  <si>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</si>
  <si>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</si>
  <si>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</si>
  <si>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</si>
  <si>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</si>
  <si>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</si>
  <si>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</si>
  <si>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</si>
  <si>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</si>
  <si>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</si>
  <si>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</si>
  <si>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</si>
  <si>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</si>
  <si>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</si>
  <si>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</si>
  <si>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</si>
  <si>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</si>
  <si>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</si>
  <si>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</si>
  <si>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</si>
  <si>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</si>
  <si>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</si>
  <si>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</si>
  <si>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</si>
  <si>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</si>
  <si>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</si>
  <si>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</si>
  <si>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</si>
  <si>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</si>
  <si>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</si>
  <si>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</si>
  <si>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</si>
  <si>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</si>
  <si>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</si>
  <si>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</si>
  <si>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</si>
  <si>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</si>
  <si>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</si>
  <si>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</si>
  <si>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</si>
  <si>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</si>
  <si>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</si>
  <si>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</si>
  <si>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</si>
  <si>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</si>
  <si>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</si>
  <si>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</si>
  <si>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</si>
  <si>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</si>
  <si>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</si>
  <si>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</si>
  <si>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</si>
  <si>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</si>
  <si>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</si>
  <si>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</si>
  <si>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</si>
  <si>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</si>
  <si>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</si>
  <si>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</si>
  <si>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</si>
  <si>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</si>
  <si>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</si>
  <si>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</si>
  <si>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</si>
  <si>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</si>
  <si>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</si>
  <si>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</si>
  <si>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</si>
  <si>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</si>
  <si>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</si>
  <si>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</si>
  <si>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</si>
  <si>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</si>
  <si>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</si>
  <si>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</si>
  <si>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</si>
  <si>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</si>
  <si>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</si>
  <si>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</si>
  <si>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</si>
  <si>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</si>
  <si>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</si>
  <si>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</si>
  <si>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</si>
  <si>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</si>
  <si>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</si>
  <si>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</si>
  <si>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</si>
  <si>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</si>
  <si>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</si>
  <si>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</si>
  <si>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</si>
  <si>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</si>
  <si>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</si>
  <si>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</si>
  <si>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</si>
  <si>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</si>
  <si>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</si>
  <si>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</si>
  <si>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</si>
  <si>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</si>
  <si>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</si>
  <si>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</si>
  <si>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</si>
  <si>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</si>
  <si>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</si>
  <si>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</si>
  <si>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</si>
  <si>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</si>
  <si>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</si>
  <si>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</si>
  <si>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</si>
  <si>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</si>
  <si>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</si>
  <si>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</si>
  <si>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</si>
  <si>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</si>
  <si>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</si>
  <si>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</si>
  <si>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</si>
  <si>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</si>
  <si>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</si>
  <si>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</si>
  <si>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</si>
  <si>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</si>
  <si>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</si>
  <si>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</si>
  <si>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</si>
  <si>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</si>
  <si>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</si>
  <si>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</si>
  <si>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</si>
  <si>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</si>
  <si>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</si>
  <si>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</si>
  <si>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</si>
  <si>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</si>
  <si>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</si>
  <si>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</si>
  <si>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</si>
  <si>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</si>
  <si>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</si>
  <si>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</si>
  <si>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</si>
  <si>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</si>
  <si>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</si>
  <si>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</si>
  <si>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</si>
  <si>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</si>
  <si>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</si>
  <si>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</si>
  <si>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</si>
  <si>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</si>
  <si>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</si>
  <si>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</si>
  <si>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</si>
  <si>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</si>
  <si>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</si>
  <si>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</si>
  <si>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</si>
  <si>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</si>
  <si>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</si>
  <si>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</si>
  <si>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</si>
  <si>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</si>
  <si>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</si>
  <si>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</si>
  <si>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</si>
  <si>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</si>
  <si>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</si>
  <si>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</si>
  <si>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</si>
  <si>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</si>
  <si>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</si>
  <si>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</si>
  <si>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</si>
  <si>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</si>
  <si>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</si>
  <si>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</si>
  <si>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</si>
  <si>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</si>
  <si>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</si>
  <si>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</si>
  <si>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</si>
  <si>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</si>
  <si>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</si>
  <si>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</si>
  <si>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</si>
  <si>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</si>
  <si>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</si>
  <si>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</si>
  <si>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</si>
  <si>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</si>
  <si>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</si>
  <si>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</si>
  <si>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</si>
  <si>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</si>
  <si>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</si>
  <si>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</si>
  <si>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</si>
  <si>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</si>
  <si>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</si>
  <si>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</si>
  <si>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</si>
  <si>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</si>
  <si>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</si>
  <si>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</si>
  <si>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</si>
  <si>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</si>
  <si>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</si>
  <si>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</si>
  <si>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</si>
  <si>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</si>
  <si>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</si>
  <si>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</si>
  <si>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</si>
  <si>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</si>
  <si>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</si>
  <si>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</si>
  <si>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</si>
  <si>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</si>
  <si>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</si>
  <si>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</si>
  <si>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</si>
  <si>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</si>
  <si>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</si>
  <si>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</si>
  <si>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</si>
  <si>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</si>
  <si>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</si>
  <si>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</si>
  <si>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</si>
  <si>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</si>
  <si>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</si>
  <si>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</si>
  <si>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</si>
  <si>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</si>
  <si>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</si>
  <si>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</si>
  <si>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</si>
  <si>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</si>
  <si>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</si>
  <si>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</si>
  <si>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</si>
  <si>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</si>
  <si>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</si>
  <si>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</si>
  <si>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</si>
  <si>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</si>
  <si>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</si>
  <si>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</si>
  <si>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</si>
  <si>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</si>
  <si>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</si>
  <si>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</si>
  <si>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</si>
  <si>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</si>
  <si>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</si>
  <si>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</si>
  <si>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</si>
  <si>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</si>
  <si>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</si>
  <si>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</si>
  <si>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</si>
  <si>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</si>
  <si>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</si>
  <si>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</si>
  <si>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</si>
  <si>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</si>
  <si>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</si>
  <si>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</si>
  <si>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</si>
  <si>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</si>
  <si>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</si>
  <si>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</si>
  <si>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</si>
  <si>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</si>
  <si>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</si>
  <si>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</si>
  <si>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</si>
  <si>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</si>
  <si>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</si>
  <si>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</si>
  <si>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</si>
  <si>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</si>
  <si>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</si>
  <si>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</si>
  <si>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</si>
  <si>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</si>
  <si>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</si>
  <si>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</si>
  <si>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</si>
  <si>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</si>
  <si>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</si>
  <si>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</si>
  <si>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</si>
  <si>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</si>
  <si>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</si>
  <si>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</si>
  <si>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</si>
  <si>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</si>
  <si>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</si>
  <si>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</si>
  <si>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</si>
  <si>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</si>
  <si>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</si>
  <si>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</si>
  <si>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</si>
  <si>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</si>
  <si>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</si>
  <si>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</si>
  <si>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</si>
  <si>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</si>
  <si>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</si>
  <si>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</si>
  <si>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</si>
  <si>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</si>
  <si>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</si>
  <si>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</si>
  <si>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</si>
  <si>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</si>
  <si>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</si>
  <si>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</si>
  <si>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</si>
  <si>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</si>
  <si>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</si>
  <si>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</si>
  <si>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</si>
  <si>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</si>
  <si>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</si>
  <si>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</si>
  <si>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</si>
  <si>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</si>
  <si>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</si>
  <si>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</si>
  <si>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</si>
  <si>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</si>
  <si>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</si>
  <si>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</si>
  <si>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</si>
  <si>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</si>
  <si>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</si>
  <si>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</si>
  <si>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</si>
  <si>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</si>
  <si>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</si>
  <si>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</si>
  <si>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</si>
  <si>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</si>
  <si>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</si>
  <si>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</si>
  <si>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</si>
  <si>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</si>
  <si>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</si>
  <si>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</si>
  <si>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</si>
  <si>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</si>
  <si>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</si>
  <si>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</si>
  <si>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</si>
  <si>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</si>
  <si>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</si>
  <si>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</si>
  <si>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</si>
  <si>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</si>
  <si>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</si>
  <si>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</si>
  <si>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</si>
  <si>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</si>
  <si>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</si>
  <si>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</si>
  <si>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</si>
  <si>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</si>
  <si>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</si>
  <si>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</si>
  <si>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</si>
  <si>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</si>
  <si>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</si>
  <si>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</si>
  <si>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</si>
  <si>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</si>
  <si>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</si>
  <si>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</si>
  <si>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</si>
  <si>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</si>
  <si>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</si>
  <si>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</si>
  <si>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</si>
  <si>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</si>
  <si>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</si>
  <si>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</si>
  <si>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</si>
  <si>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</si>
  <si>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</si>
  <si>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</si>
  <si>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</si>
  <si>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</si>
  <si>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</si>
  <si>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</si>
  <si>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</si>
  <si>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</si>
  <si>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</si>
  <si>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</si>
  <si>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</si>
  <si>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</si>
  <si>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</si>
  <si>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</si>
  <si>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</si>
  <si>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</si>
  <si>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</si>
  <si>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</si>
  <si>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</si>
  <si>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</si>
  <si>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</si>
  <si>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</si>
  <si>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</si>
  <si>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</si>
  <si>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</si>
  <si>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</si>
  <si>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</si>
  <si>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</si>
  <si>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</si>
  <si>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</si>
  <si>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</si>
  <si>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</si>
  <si>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</si>
  <si>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</si>
  <si>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</si>
  <si>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</si>
  <si>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</si>
  <si>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</si>
  <si>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</si>
  <si>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</si>
  <si>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</si>
  <si>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</si>
  <si>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</si>
  <si>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</si>
  <si>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</si>
  <si>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</si>
  <si>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</si>
  <si>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</si>
  <si>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</si>
  <si>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</si>
  <si>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</si>
  <si>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</si>
  <si>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</si>
  <si>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</si>
  <si>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</si>
  <si>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</si>
  <si>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</si>
  <si>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</si>
  <si>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</si>
  <si>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</si>
  <si>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</si>
  <si>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</si>
  <si>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</si>
  <si>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</si>
  <si>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</si>
  <si>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</si>
  <si>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</si>
  <si>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</si>
  <si>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</si>
  <si>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</si>
  <si>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</si>
  <si>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</si>
  <si>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</si>
  <si>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</si>
  <si>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</si>
  <si>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</si>
  <si>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</si>
  <si>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</si>
  <si>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</si>
  <si>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</si>
  <si>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</si>
  <si>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</si>
  <si>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</si>
  <si>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</si>
  <si>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</si>
  <si>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</si>
  <si>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</si>
  <si>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</si>
  <si>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</si>
  <si>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</si>
  <si>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</si>
  <si>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</si>
  <si>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</si>
  <si>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</si>
  <si>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</si>
  <si>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</si>
  <si>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</si>
  <si>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</si>
  <si>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</si>
  <si>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</si>
  <si>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</si>
  <si>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</si>
  <si>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</si>
  <si>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</si>
  <si>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</si>
  <si>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</si>
  <si>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</si>
  <si>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</si>
  <si>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</si>
  <si>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</si>
  <si>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</si>
  <si>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</si>
  <si>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</si>
  <si>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</si>
  <si>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</si>
  <si>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</si>
  <si>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</si>
  <si>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</si>
  <si>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</si>
  <si>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</si>
  <si>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</si>
  <si>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</si>
  <si>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</si>
  <si>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</si>
  <si>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</si>
  <si>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</si>
  <si>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</si>
  <si>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</si>
  <si>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</si>
  <si>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</si>
  <si>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</si>
  <si>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</si>
  <si>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</si>
  <si>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</si>
  <si>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</si>
  <si>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</si>
  <si>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</si>
  <si>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</si>
  <si>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</si>
  <si>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</si>
  <si>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</si>
  <si>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</si>
  <si>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</si>
  <si>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</si>
  <si>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</si>
  <si>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</si>
  <si>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</si>
  <si>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</si>
  <si>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</si>
  <si>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</si>
  <si>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</si>
  <si>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</si>
  <si>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</si>
  <si>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</si>
  <si>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</si>
  <si>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</si>
  <si>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</si>
  <si>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</si>
  <si>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</si>
  <si>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</si>
  <si>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</si>
  <si>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</si>
  <si>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</si>
  <si>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</si>
  <si>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</si>
  <si>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</si>
  <si>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</si>
  <si>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</si>
  <si>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</si>
  <si>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</si>
  <si>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</si>
  <si>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</si>
  <si>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</si>
  <si>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</si>
  <si>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</si>
  <si>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</si>
  <si>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</si>
  <si>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</si>
  <si>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</si>
  <si>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</si>
  <si>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</si>
  <si>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</si>
  <si>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</si>
  <si>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</si>
  <si>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</si>
  <si>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</si>
  <si>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</si>
  <si>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</si>
  <si>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</si>
  <si>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</si>
  <si>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</si>
  <si>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</si>
  <si>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</si>
  <si>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</si>
  <si>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</si>
  <si>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</si>
  <si>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</si>
  <si>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</si>
  <si>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</si>
  <si>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</si>
  <si>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</si>
  <si>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</si>
  <si>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</si>
  <si>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</si>
  <si>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</si>
  <si>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</si>
  <si>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</si>
  <si>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</si>
  <si>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</si>
  <si>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</si>
  <si>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</si>
  <si>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</si>
  <si>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</si>
  <si>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</si>
  <si>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</si>
  <si>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</si>
  <si>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</si>
  <si>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</si>
  <si>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</si>
  <si>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</si>
  <si>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</si>
  <si>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</si>
  <si>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</si>
  <si>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</si>
  <si>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</si>
  <si>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</si>
  <si>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</si>
  <si>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</si>
  <si>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</si>
  <si>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</si>
  <si>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</si>
  <si>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</si>
  <si>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</si>
  <si>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</si>
  <si>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</si>
  <si>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</si>
  <si>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</si>
  <si>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</si>
  <si>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</si>
  <si>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</si>
  <si>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</si>
  <si>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</si>
  <si>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</si>
  <si>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</si>
  <si>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</si>
  <si>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</si>
  <si>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</si>
  <si>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</si>
  <si>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</si>
  <si>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</si>
  <si>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</si>
  <si>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</si>
  <si>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</si>
  <si>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</si>
  <si>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</si>
  <si>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</si>
  <si>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</si>
  <si>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</si>
  <si>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</si>
  <si>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</si>
  <si>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</si>
  <si>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</si>
  <si>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</si>
  <si>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</si>
  <si>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</si>
  <si>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</si>
  <si>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</si>
  <si>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</si>
  <si>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</si>
  <si>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</si>
  <si>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</si>
  <si>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</si>
  <si>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</si>
  <si>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</si>
  <si>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</si>
  <si>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</si>
  <si>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</si>
  <si>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</si>
  <si>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</si>
  <si>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</si>
  <si>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</si>
  <si>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</si>
  <si>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</si>
  <si>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</si>
  <si>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</si>
  <si>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</si>
  <si>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</si>
  <si>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</si>
  <si>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</si>
  <si>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</si>
  <si>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</si>
  <si>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</si>
  <si>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</si>
  <si>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</si>
  <si>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</si>
  <si>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</si>
  <si>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</si>
  <si>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</si>
  <si>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</si>
  <si>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</si>
  <si>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</si>
  <si>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</si>
  <si>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</si>
  <si>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</si>
  <si>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</si>
  <si>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</si>
  <si>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</si>
  <si>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</si>
  <si>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</si>
  <si>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</si>
  <si>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</si>
  <si>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</si>
  <si>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</si>
  <si>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</si>
  <si>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</si>
  <si>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</si>
  <si>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</si>
  <si>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</si>
  <si>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</si>
  <si>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</si>
  <si>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</si>
  <si>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</si>
  <si>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</si>
  <si>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</si>
  <si>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</si>
  <si>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</si>
  <si>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</si>
  <si>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</si>
  <si>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</si>
  <si>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</si>
  <si>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</si>
  <si>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</si>
  <si>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</si>
  <si>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</si>
  <si>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</si>
  <si>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</si>
  <si>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</si>
  <si>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</si>
  <si>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</si>
  <si>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</si>
  <si>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</si>
  <si>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</si>
  <si>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</si>
  <si>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</si>
  <si>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</si>
  <si>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</si>
  <si>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</si>
  <si>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</si>
  <si>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</si>
  <si>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</si>
  <si>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</si>
  <si>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</si>
  <si>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</si>
  <si>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</si>
  <si>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</si>
  <si>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</si>
  <si>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</si>
  <si>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</si>
  <si>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</si>
  <si>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</si>
  <si>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</si>
  <si>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</si>
  <si>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</si>
  <si>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</si>
  <si>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</si>
  <si>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</si>
  <si>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</si>
  <si>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</si>
  <si>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</si>
  <si>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</si>
  <si>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</si>
  <si>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</si>
  <si>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</si>
  <si>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</si>
  <si>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</si>
  <si>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</si>
  <si>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</si>
  <si>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</si>
  <si>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</si>
  <si>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</si>
  <si>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</si>
  <si>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</si>
  <si>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</si>
  <si>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</si>
  <si>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</si>
  <si>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</si>
  <si>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</si>
  <si>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</si>
  <si>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</si>
  <si>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</si>
  <si>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</si>
  <si>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</si>
  <si>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</si>
  <si>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</si>
  <si>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</si>
  <si>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</si>
  <si>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</si>
  <si>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</si>
  <si>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</si>
  <si>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</si>
  <si>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</si>
  <si>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</si>
  <si>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</si>
  <si>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</si>
  <si>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</si>
  <si>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</si>
  <si>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</si>
  <si>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</si>
  <si>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</si>
  <si>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</si>
  <si>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</si>
  <si>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</si>
  <si>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</si>
  <si>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</si>
  <si>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</si>
  <si>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</si>
  <si>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</si>
  <si>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</si>
  <si>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</si>
  <si>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</si>
  <si>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</si>
  <si>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</si>
  <si>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</si>
  <si>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</si>
  <si>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</si>
  <si>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</si>
  <si>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</si>
  <si>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</si>
  <si>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</si>
  <si>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</si>
  <si>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</si>
  <si>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</si>
  <si>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</si>
  <si>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</si>
  <si>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</si>
  <si>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</si>
  <si>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</si>
  <si>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</si>
  <si>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</si>
  <si>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</si>
  <si>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</si>
  <si>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</si>
  <si>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</si>
  <si>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</si>
  <si>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</si>
  <si>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</si>
  <si>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</si>
  <si>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</si>
  <si>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</si>
  <si>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</si>
  <si>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</si>
  <si>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</si>
  <si>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</si>
  <si>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</si>
  <si>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</si>
  <si>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</si>
  <si>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</si>
  <si>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</si>
  <si>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</si>
  <si>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</si>
  <si>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</si>
  <si>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</si>
  <si>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</si>
  <si>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</si>
  <si>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</si>
  <si>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</si>
  <si>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</si>
  <si>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</si>
  <si>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</si>
  <si>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</si>
  <si>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</si>
  <si>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</si>
  <si>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</si>
  <si>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</si>
  <si>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</si>
  <si>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</si>
  <si>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</si>
  <si>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</si>
  <si>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</si>
  <si>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</si>
  <si>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</si>
  <si>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</si>
  <si>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</si>
  <si>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</si>
  <si>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</si>
  <si>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</si>
  <si>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</si>
  <si>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</si>
  <si>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</si>
  <si>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</si>
  <si>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</si>
  <si>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</si>
  <si>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</si>
  <si>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</si>
  <si>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</si>
  <si>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</si>
  <si>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</si>
  <si>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</si>
  <si>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</si>
  <si>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</si>
  <si>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</si>
  <si>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</si>
  <si>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</si>
  <si>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</si>
  <si>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</si>
  <si>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</si>
  <si>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</si>
  <si>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</si>
  <si>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</si>
  <si>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</si>
  <si>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</si>
  <si>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</si>
  <si>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</si>
  <si>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</si>
  <si>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</si>
  <si>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</si>
  <si>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</si>
  <si>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</si>
  <si>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</si>
  <si>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</si>
  <si>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</si>
  <si>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</si>
  <si>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</si>
  <si>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</si>
  <si>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</si>
  <si>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</si>
  <si>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</si>
  <si>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</si>
  <si>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</si>
  <si>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</si>
  <si>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</si>
  <si>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</si>
  <si>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</si>
  <si>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</si>
  <si>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</si>
  <si>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</si>
  <si>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</si>
  <si>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</si>
  <si>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</si>
  <si>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</si>
  <si>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</si>
  <si>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</si>
  <si>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</si>
  <si>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</si>
  <si>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</si>
  <si>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</si>
  <si>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</si>
  <si>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</si>
  <si>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</si>
  <si>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</si>
  <si>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</si>
  <si>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</si>
  <si>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</si>
  <si>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</si>
  <si>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</si>
  <si>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</si>
  <si>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</si>
  <si>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</si>
  <si>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</si>
  <si>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</si>
  <si>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</si>
  <si>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</si>
  <si>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</si>
  <si>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</si>
  <si>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</si>
  <si>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</si>
  <si>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</si>
  <si>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</si>
  <si>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</si>
  <si>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</si>
  <si>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</si>
  <si>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</si>
  <si>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</si>
  <si>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</si>
  <si>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</si>
  <si>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</si>
  <si>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</si>
  <si>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</si>
  <si>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</si>
  <si>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</si>
  <si>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</si>
  <si>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</si>
  <si>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</si>
  <si>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</si>
  <si>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</si>
  <si>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</si>
  <si>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</si>
  <si>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</si>
  <si>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</si>
  <si>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</si>
  <si>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</si>
  <si>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</si>
  <si>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</si>
  <si>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</si>
  <si>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</si>
  <si>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</si>
  <si>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</si>
  <si>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</si>
  <si>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</si>
  <si>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</si>
  <si>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</si>
  <si>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</si>
  <si>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</si>
  <si>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</si>
  <si>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</si>
  <si>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</si>
  <si>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</si>
  <si>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</si>
  <si>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</si>
  <si>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</si>
  <si>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</si>
  <si>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</si>
  <si>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</si>
  <si>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</si>
  <si>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</si>
  <si>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</si>
  <si>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</si>
  <si>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</si>
  <si>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</si>
  <si>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</si>
  <si>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</si>
  <si>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</si>
  <si>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</si>
  <si>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</si>
  <si>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</si>
  <si>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</si>
  <si>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</si>
  <si>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</si>
  <si>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</si>
  <si>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</si>
  <si>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</si>
  <si>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</si>
  <si>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</si>
  <si>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</si>
  <si>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</si>
  <si>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</si>
  <si>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</si>
  <si>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</si>
  <si>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</si>
  <si>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</si>
  <si>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</si>
  <si>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</si>
  <si>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</si>
  <si>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</si>
  <si>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</si>
  <si>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</si>
  <si>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</si>
  <si>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</si>
  <si>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</si>
  <si>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</si>
  <si>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</si>
  <si>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</si>
  <si>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</si>
  <si>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</si>
  <si>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</si>
  <si>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</si>
  <si>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</si>
  <si>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</si>
  <si>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</si>
  <si>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</si>
  <si>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</si>
  <si>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</si>
  <si>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</si>
  <si>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</si>
  <si>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</si>
  <si>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</si>
  <si>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</si>
  <si>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</si>
  <si>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</si>
  <si>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</si>
  <si>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</si>
  <si>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</si>
  <si>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</si>
  <si>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</si>
  <si>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</si>
  <si>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</si>
  <si>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</si>
  <si>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</si>
  <si>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</si>
  <si>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</si>
  <si>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</si>
  <si>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</si>
  <si>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</si>
  <si>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</si>
  <si>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</si>
  <si>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</si>
  <si>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</si>
  <si>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</si>
  <si>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</si>
  <si>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</si>
  <si>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</si>
  <si>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</si>
  <si>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</si>
  <si>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</si>
  <si>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</si>
  <si>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</si>
  <si>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</si>
  <si>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</si>
  <si>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</si>
  <si>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</si>
  <si>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</si>
  <si>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</si>
  <si>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</si>
  <si>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</si>
  <si>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</si>
  <si>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</si>
  <si>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</si>
  <si>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</si>
  <si>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</si>
  <si>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</si>
  <si>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</si>
  <si>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</si>
  <si>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</si>
  <si>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</si>
  <si>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</si>
  <si>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</si>
  <si>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</si>
  <si>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</si>
  <si>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</si>
  <si>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</si>
  <si>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</si>
  <si>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</si>
  <si>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</si>
  <si>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</si>
  <si>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</si>
  <si>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</si>
  <si>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</si>
  <si>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</si>
  <si>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</si>
  <si>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</si>
  <si>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</si>
  <si>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</si>
  <si>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</si>
  <si>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</si>
  <si>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</si>
  <si>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</si>
  <si>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</si>
  <si>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</si>
  <si>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</si>
  <si>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</si>
  <si>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</si>
  <si>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</si>
  <si>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</si>
  <si>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</si>
  <si>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</si>
  <si>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</si>
  <si>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</si>
  <si>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</si>
  <si>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</si>
  <si>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</si>
  <si>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</si>
  <si>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</si>
  <si>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</si>
  <si>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</si>
  <si>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</si>
  <si>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</si>
  <si>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</si>
  <si>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</si>
  <si>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</si>
  <si>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</si>
  <si>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</si>
  <si>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</si>
  <si>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</si>
  <si>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</si>
  <si>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</si>
  <si>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</si>
  <si>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</si>
  <si>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</si>
  <si>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</si>
  <si>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</si>
  <si>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</si>
  <si>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</si>
  <si>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</si>
  <si>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</si>
  <si>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</si>
  <si>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</si>
  <si>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</si>
  <si>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</si>
  <si>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</si>
  <si>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</si>
  <si>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</si>
  <si>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</si>
  <si>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</si>
  <si>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</si>
  <si>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</si>
  <si>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</si>
  <si>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</si>
  <si>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</si>
  <si>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</si>
  <si>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</si>
  <si>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</si>
  <si>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</si>
  <si>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</si>
  <si>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</si>
  <si>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</si>
  <si>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</si>
  <si>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</si>
  <si>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</si>
  <si>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</si>
  <si>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</si>
  <si>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</si>
  <si>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</si>
  <si>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</si>
  <si>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</si>
  <si>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</si>
  <si>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</si>
  <si>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</si>
  <si>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</si>
  <si>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</si>
  <si>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</si>
  <si>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</si>
  <si>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</si>
  <si>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</si>
  <si>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</si>
  <si>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</si>
  <si>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</si>
  <si>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</si>
  <si>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</si>
  <si>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</si>
  <si>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</si>
  <si>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</si>
  <si>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</si>
  <si>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</si>
  <si>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</si>
  <si>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</si>
  <si>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</si>
  <si>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</si>
  <si>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</si>
  <si>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</si>
  <si>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</si>
  <si>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</si>
  <si>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</si>
  <si>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</si>
  <si>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</si>
  <si>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</si>
  <si>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</si>
  <si>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</si>
  <si>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</si>
  <si>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</si>
  <si>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</si>
  <si>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</si>
  <si>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</si>
  <si>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</si>
  <si>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</si>
  <si>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</si>
  <si>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</si>
  <si>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</si>
  <si>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</si>
  <si>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</si>
  <si>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</si>
  <si>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</si>
  <si>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</si>
  <si>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</si>
  <si>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</si>
  <si>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</si>
  <si>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</si>
  <si>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</si>
  <si>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</si>
  <si>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</si>
  <si>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</si>
  <si>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</si>
  <si>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</si>
  <si>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</si>
  <si>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</si>
  <si>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</si>
  <si>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</si>
  <si>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</si>
  <si>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</si>
  <si>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</si>
  <si>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</si>
  <si>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</si>
  <si>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</si>
  <si>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</si>
  <si>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</si>
  <si>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</si>
  <si>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</si>
  <si>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</si>
  <si>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</si>
  <si>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</si>
  <si>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</si>
  <si>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</si>
  <si>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</si>
  <si>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</si>
  <si>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</si>
  <si>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</si>
  <si>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</si>
  <si>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</si>
  <si>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</si>
  <si>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</si>
  <si>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</si>
  <si>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</si>
  <si>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</si>
  <si>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</si>
  <si>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</si>
  <si>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</si>
  <si>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</si>
  <si>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</si>
  <si>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</si>
  <si>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</si>
  <si>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</si>
  <si>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</si>
  <si>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</si>
  <si>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</si>
  <si>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</si>
  <si>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</si>
  <si>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</si>
  <si>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</si>
  <si>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</si>
  <si>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</si>
  <si>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</si>
  <si>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</si>
  <si>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</si>
  <si>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</si>
  <si>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</si>
  <si>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</si>
  <si>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</si>
  <si>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</si>
  <si>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</si>
  <si>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</si>
  <si>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</si>
  <si>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</si>
  <si>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</si>
  <si>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</si>
  <si>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</si>
  <si>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</si>
  <si>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</si>
  <si>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</si>
  <si>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</si>
  <si>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</si>
  <si>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</si>
  <si>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</si>
  <si>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</si>
  <si>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</si>
  <si>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</si>
  <si>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</si>
  <si>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</si>
  <si>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</si>
  <si>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</si>
  <si>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</si>
  <si>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</si>
  <si>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</si>
  <si>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</si>
  <si>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</si>
  <si>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</si>
  <si>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</si>
  <si>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</si>
  <si>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</si>
  <si>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</si>
  <si>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</si>
  <si>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</si>
  <si>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</si>
  <si>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</si>
  <si>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</si>
  <si>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</si>
  <si>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</si>
  <si>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</si>
  <si>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</si>
  <si>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</si>
  <si>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</si>
  <si>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</si>
  <si>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</si>
  <si>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</si>
  <si>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</si>
  <si>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</si>
  <si>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</si>
  <si>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</si>
  <si>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</si>
  <si>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</si>
  <si>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</si>
  <si>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</si>
  <si>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</si>
  <si>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</si>
  <si>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</si>
  <si>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</si>
  <si>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</si>
  <si>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</si>
  <si>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</si>
  <si>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</si>
  <si>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</si>
  <si>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</si>
  <si>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</si>
  <si>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</si>
  <si>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</si>
  <si>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</si>
  <si>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</si>
  <si>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</si>
  <si>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</si>
  <si>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</si>
  <si>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</si>
  <si>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</si>
  <si>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</si>
  <si>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</si>
  <si>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</si>
  <si>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</si>
  <si>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</si>
  <si>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</si>
  <si>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</si>
  <si>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</si>
  <si>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</si>
  <si>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</si>
  <si>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</si>
  <si>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</si>
  <si>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</si>
  <si>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</si>
  <si>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</si>
  <si>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</si>
  <si>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</si>
  <si>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</si>
  <si>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</si>
  <si>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</si>
  <si>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</si>
  <si>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</si>
  <si>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</si>
  <si>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</si>
  <si>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</si>
  <si>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</si>
  <si>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</si>
  <si>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</si>
  <si>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</si>
  <si>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</si>
  <si>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</si>
  <si>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</si>
  <si>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</si>
  <si>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</si>
  <si>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</si>
  <si>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</si>
  <si>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</si>
  <si>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</si>
  <si>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</si>
  <si>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</si>
  <si>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</si>
  <si>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</si>
  <si>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</si>
  <si>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</si>
  <si>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</si>
  <si>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</si>
  <si>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</si>
  <si>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</si>
  <si>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</si>
  <si>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</si>
  <si>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</si>
  <si>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</si>
  <si>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</si>
  <si>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</si>
  <si>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</si>
  <si>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</si>
  <si>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</si>
  <si>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</si>
  <si>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</si>
  <si>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</si>
  <si>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</si>
  <si>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</si>
  <si>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</si>
  <si>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</si>
  <si>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</si>
  <si>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</si>
  <si>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</si>
  <si>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</si>
  <si>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</si>
  <si>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</si>
  <si>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</si>
  <si>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</si>
  <si>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</si>
  <si>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</si>
  <si>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</si>
  <si>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</si>
  <si>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</si>
  <si>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</si>
  <si>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</si>
  <si>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</si>
  <si>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</si>
  <si>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</si>
  <si>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</si>
  <si>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</si>
  <si>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</si>
  <si>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</si>
  <si>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</si>
  <si>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</si>
  <si>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</si>
  <si>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</si>
  <si>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</si>
  <si>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</si>
  <si>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</si>
  <si>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</si>
  <si>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</si>
  <si>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</si>
  <si>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</si>
  <si>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</si>
  <si>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</si>
  <si>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</si>
  <si>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</si>
  <si>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</si>
  <si>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</si>
  <si>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</si>
  <si>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</si>
  <si>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</si>
  <si>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</si>
  <si>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</si>
  <si>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</si>
  <si>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</si>
  <si>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</si>
  <si>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</si>
  <si>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</si>
  <si>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</si>
  <si>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</si>
  <si>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</si>
  <si>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</si>
  <si>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</si>
  <si>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</si>
  <si>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</si>
  <si>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</si>
  <si>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</si>
  <si>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</si>
  <si>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</si>
  <si>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</si>
  <si>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</si>
  <si>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</si>
  <si>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</si>
  <si>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</si>
  <si>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</si>
  <si>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</si>
  <si>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</si>
  <si>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</si>
  <si>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</si>
  <si>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</si>
  <si>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</si>
  <si>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</si>
  <si>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</si>
  <si>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</si>
  <si>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</si>
  <si>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</si>
  <si>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</si>
  <si>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</si>
  <si>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</si>
  <si>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</si>
  <si>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</si>
  <si>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</si>
  <si>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</si>
  <si>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</si>
  <si>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</si>
  <si>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</si>
  <si>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</si>
  <si>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</si>
  <si>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</si>
  <si>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</si>
  <si>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</si>
  <si>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</si>
  <si>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</si>
  <si>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</si>
  <si>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</si>
  <si>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</si>
  <si>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</si>
  <si>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</si>
  <si>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</si>
  <si>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</si>
  <si>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</si>
  <si>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</si>
  <si>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</si>
  <si>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</si>
  <si>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</si>
  <si>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</si>
  <si>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</si>
  <si>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</si>
  <si>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</si>
  <si>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</si>
  <si>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</si>
  <si>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</si>
  <si>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</si>
  <si>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</si>
  <si>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</si>
  <si>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</si>
  <si>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</si>
  <si>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</si>
  <si>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</si>
  <si>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</si>
  <si>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</si>
  <si>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</si>
  <si>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</si>
  <si>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</si>
  <si>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</si>
  <si>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</si>
  <si>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</si>
  <si>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</si>
  <si>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</si>
  <si>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</si>
  <si>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</si>
  <si>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</si>
  <si>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</si>
  <si>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</si>
  <si>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</si>
  <si>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</si>
  <si>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</si>
  <si>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</si>
  <si>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</si>
  <si>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</si>
  <si>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</si>
  <si>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</si>
  <si>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</si>
  <si>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</si>
  <si>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</si>
  <si>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</si>
  <si>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</si>
  <si>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</si>
  <si>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</si>
  <si>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</si>
  <si>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</si>
  <si>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</si>
  <si>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</si>
  <si>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</si>
  <si>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</si>
  <si>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</si>
  <si>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</si>
  <si>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</si>
  <si>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</si>
  <si>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</si>
  <si>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</si>
  <si>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</si>
  <si>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</si>
  <si>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</si>
  <si>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</si>
  <si>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</si>
  <si>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</si>
  <si>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</si>
  <si>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</si>
  <si>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</si>
  <si>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</si>
  <si>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</si>
  <si>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</si>
  <si>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</si>
  <si>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</si>
  <si>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</si>
  <si>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</si>
  <si>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</si>
  <si>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</si>
  <si>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</si>
  <si>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</si>
  <si>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</si>
  <si>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</si>
  <si>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</si>
  <si>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</si>
  <si>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</si>
  <si>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</si>
  <si>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</si>
  <si>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</si>
  <si>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</si>
  <si>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</si>
  <si>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</si>
  <si>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</si>
  <si>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</si>
  <si>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</si>
  <si>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</si>
  <si>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</si>
  <si>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</si>
  <si>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</si>
  <si>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</si>
  <si>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</si>
  <si>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</si>
  <si>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</si>
  <si>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</si>
  <si>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</si>
  <si>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</si>
  <si>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</si>
  <si>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</si>
  <si>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</si>
  <si>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</si>
  <si>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</si>
  <si>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</si>
  <si>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</si>
  <si>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</si>
  <si>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</si>
  <si>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</si>
  <si>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</si>
  <si>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</si>
  <si>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</si>
  <si>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</si>
  <si>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</si>
  <si>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</si>
  <si>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</si>
  <si>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</si>
  <si>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</si>
  <si>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</si>
  <si>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</si>
  <si>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</si>
  <si>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</si>
  <si>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</si>
  <si>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</si>
  <si>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</si>
  <si>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</si>
  <si>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</si>
  <si>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</si>
  <si>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</si>
  <si>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</si>
  <si>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</si>
  <si>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</si>
  <si>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</si>
  <si>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</si>
  <si>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</si>
  <si>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</si>
  <si>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</si>
  <si>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</si>
  <si>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</si>
  <si>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</si>
  <si>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</si>
  <si>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</si>
  <si>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</si>
  <si>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</si>
  <si>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</si>
  <si>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</si>
  <si>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</si>
  <si>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</si>
  <si>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</si>
  <si>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</si>
  <si>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</si>
  <si>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</si>
  <si>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</si>
  <si>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</si>
  <si>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</si>
  <si>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</si>
  <si>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</si>
  <si>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</si>
  <si>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</si>
  <si>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</si>
  <si>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</si>
  <si>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</si>
  <si>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</si>
  <si>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</si>
  <si>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</si>
  <si>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</si>
  <si>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</si>
  <si>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</si>
  <si>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</si>
  <si>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</si>
  <si>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</si>
  <si>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</si>
  <si>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</si>
  <si>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</si>
  <si>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</si>
  <si>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</si>
  <si>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</si>
  <si>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</si>
  <si>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</si>
  <si>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</si>
  <si>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</si>
  <si>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</si>
  <si>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</si>
  <si>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</si>
  <si>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</si>
  <si>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</si>
  <si>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</si>
  <si>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</si>
  <si>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</si>
  <si>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</si>
  <si>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</si>
  <si>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</si>
  <si>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</si>
  <si>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</si>
  <si>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</si>
  <si>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</si>
  <si>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</si>
  <si>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</si>
  <si>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</si>
  <si>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</si>
  <si>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</si>
  <si>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</si>
  <si>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</si>
  <si>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</si>
  <si>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</si>
  <si>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</si>
  <si>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</si>
  <si>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</si>
  <si>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</si>
  <si>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</si>
  <si>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</si>
  <si>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</si>
  <si>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</si>
  <si>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</si>
  <si>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</si>
  <si>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</si>
  <si>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</si>
  <si>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</si>
  <si>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</si>
  <si>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</si>
  <si>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</si>
  <si>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</si>
  <si>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</si>
  <si>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</si>
  <si>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</si>
  <si>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</si>
  <si>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</si>
  <si>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</si>
  <si>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</si>
  <si>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</si>
  <si>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</si>
  <si>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</si>
  <si>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</si>
  <si>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</si>
  <si>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</si>
  <si>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</si>
  <si>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</si>
  <si>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</si>
  <si>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</si>
  <si>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</si>
  <si>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</si>
  <si>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</si>
  <si>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</si>
  <si>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</si>
  <si>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</si>
  <si>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</si>
  <si>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</si>
  <si>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</si>
  <si>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</si>
  <si>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</si>
  <si>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</si>
  <si>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</si>
  <si>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</si>
  <si>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</si>
  <si>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</si>
  <si>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</si>
  <si>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</si>
  <si>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</si>
  <si>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</si>
  <si>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</si>
  <si>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</si>
  <si>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</si>
  <si>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</si>
  <si>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</si>
  <si>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</si>
  <si>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</si>
  <si>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</si>
  <si>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</si>
  <si>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</si>
  <si>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</si>
  <si>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</si>
  <si>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</si>
  <si>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</si>
  <si>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</si>
  <si>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</si>
  <si>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</si>
  <si>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</si>
  <si>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</si>
  <si>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</si>
  <si>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</si>
  <si>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</si>
  <si>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</si>
  <si>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</si>
  <si>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</si>
  <si>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</si>
  <si>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</si>
  <si>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</si>
  <si>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</si>
  <si>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</si>
  <si>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</si>
  <si>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</si>
  <si>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</si>
  <si>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</si>
  <si>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</si>
  <si>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</si>
  <si>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</si>
  <si>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</si>
  <si>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</si>
  <si>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</si>
  <si>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</si>
  <si>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</si>
  <si>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</si>
  <si>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</si>
  <si>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</si>
  <si>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</si>
  <si>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</si>
  <si>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</si>
  <si>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</si>
  <si>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</si>
  <si>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</si>
  <si>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</si>
  <si>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</si>
  <si>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</si>
  <si>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</si>
  <si>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</si>
  <si>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</si>
  <si>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</si>
  <si>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</si>
  <si>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</si>
  <si>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</si>
  <si>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</si>
  <si>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</si>
  <si>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</si>
  <si>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</si>
  <si>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</si>
  <si>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</si>
  <si>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</si>
  <si>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</si>
  <si>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</si>
  <si>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</si>
  <si>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</si>
  <si>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</si>
  <si>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</si>
  <si>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</si>
  <si>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</si>
  <si>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</si>
  <si>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</si>
  <si>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</si>
  <si>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</si>
  <si>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</si>
  <si>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</si>
  <si>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</si>
  <si>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</si>
  <si>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</si>
  <si>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</si>
  <si>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</si>
  <si>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</si>
  <si>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</si>
  <si>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</si>
  <si>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</si>
  <si>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</si>
  <si>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</si>
  <si>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</si>
  <si>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</si>
  <si>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</si>
  <si>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</si>
  <si>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</si>
  <si>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</si>
  <si>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</si>
  <si>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</si>
  <si>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</si>
  <si>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</si>
  <si>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</si>
  <si>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</si>
  <si>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</si>
  <si>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</si>
  <si>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</si>
  <si>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</si>
  <si>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</si>
  <si>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</si>
  <si>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</si>
  <si>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</si>
  <si>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</si>
  <si>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</si>
  <si>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</si>
  <si>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</si>
  <si>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</si>
  <si>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</si>
  <si>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</si>
  <si>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</si>
  <si>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</si>
  <si>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</si>
  <si>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</si>
  <si>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</si>
  <si>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</si>
  <si>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</si>
  <si>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</si>
  <si>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</si>
  <si>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</si>
  <si>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</si>
  <si>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</si>
  <si>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</si>
  <si>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</si>
  <si>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</si>
  <si>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</si>
  <si>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</si>
  <si>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</si>
  <si>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</si>
  <si>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</si>
  <si>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</si>
  <si>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</si>
  <si>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</si>
  <si>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</si>
  <si>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</si>
  <si>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</si>
  <si>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</si>
  <si>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</si>
  <si>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</si>
  <si>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</si>
  <si>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</si>
  <si>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</si>
  <si>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</si>
  <si>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</si>
  <si>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</si>
  <si>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</si>
  <si>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</si>
  <si>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</si>
  <si>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</si>
  <si>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</si>
  <si>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</si>
  <si>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</si>
  <si>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</si>
  <si>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</si>
  <si>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</si>
  <si>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</si>
  <si>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</si>
  <si>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</si>
  <si>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</si>
  <si>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</si>
  <si>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</si>
  <si>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</si>
  <si>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</si>
  <si>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</si>
  <si>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</si>
  <si>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</si>
  <si>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</si>
  <si>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</si>
  <si>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</si>
  <si>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</si>
  <si>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</si>
  <si>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</si>
  <si>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</si>
  <si>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</si>
  <si>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</si>
  <si>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</si>
  <si>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</si>
  <si>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</si>
  <si>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</si>
  <si>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</si>
  <si>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</si>
  <si>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</si>
  <si>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</si>
  <si>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</si>
  <si>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</si>
  <si>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</si>
  <si>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</si>
  <si>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</si>
  <si>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</si>
  <si>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</si>
  <si>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</si>
  <si>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</si>
  <si>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</si>
  <si>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</si>
  <si>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</si>
  <si>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</si>
  <si>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</si>
  <si>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</si>
  <si>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</si>
  <si>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</si>
  <si>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</si>
  <si>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</si>
  <si>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</si>
  <si>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</si>
  <si>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</si>
  <si>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</si>
  <si>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</si>
  <si>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</si>
  <si>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</si>
  <si>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</si>
  <si>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</si>
  <si>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</si>
  <si>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</si>
  <si>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</si>
  <si>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</si>
  <si>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</si>
  <si>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</si>
  <si>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</si>
  <si>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</si>
  <si>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</si>
  <si>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</si>
  <si>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</si>
  <si>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</si>
  <si>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</si>
  <si>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</si>
  <si>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</si>
  <si>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</si>
  <si>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</si>
  <si>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</si>
  <si>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</si>
  <si>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</si>
  <si>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</si>
  <si>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</si>
  <si>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</si>
  <si>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</si>
  <si>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</si>
  <si>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</si>
  <si>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</si>
  <si>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</si>
  <si>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</si>
  <si>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</si>
  <si>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</si>
  <si>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</si>
  <si>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</si>
  <si>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</si>
  <si>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</si>
  <si>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</si>
  <si>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</si>
  <si>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</si>
  <si>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</si>
  <si>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</si>
  <si>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</si>
  <si>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</si>
  <si>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</si>
  <si>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</si>
  <si>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</si>
  <si>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</si>
  <si>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</si>
  <si>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</si>
  <si>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</si>
  <si>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</si>
  <si>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</si>
  <si>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</si>
  <si>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</si>
  <si>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</si>
  <si>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</si>
  <si>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</si>
  <si>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</si>
  <si>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</si>
  <si>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</si>
  <si>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</si>
  <si>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</si>
  <si>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</si>
  <si>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</si>
  <si>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</si>
  <si>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</si>
  <si>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</si>
  <si>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</si>
  <si>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</si>
  <si>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</si>
  <si>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</si>
  <si>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</si>
  <si>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</si>
  <si>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</si>
  <si>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</si>
  <si>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</si>
  <si>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</si>
  <si>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</si>
  <si>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</si>
  <si>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</si>
  <si>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</si>
  <si>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</si>
  <si>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</si>
  <si>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</si>
  <si>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</si>
  <si>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</si>
  <si>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</si>
  <si>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</si>
  <si>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</si>
  <si>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</si>
  <si>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</si>
  <si>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</si>
  <si>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</si>
  <si>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</si>
  <si>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</si>
  <si>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</si>
  <si>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</si>
  <si>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</si>
  <si>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</si>
  <si>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</si>
  <si>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</si>
  <si>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</si>
  <si>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</si>
  <si>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</si>
  <si>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</si>
  <si>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</si>
  <si>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</si>
  <si>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</si>
  <si>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</si>
  <si>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</si>
  <si>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</si>
  <si>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</si>
  <si>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</si>
  <si>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</si>
  <si>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</si>
  <si>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</si>
  <si>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</si>
  <si>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</si>
  <si>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</si>
  <si>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</si>
  <si>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</si>
  <si>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</si>
  <si>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</si>
  <si>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</si>
  <si>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</si>
  <si>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</si>
  <si>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</si>
  <si>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</si>
  <si>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</si>
  <si>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</si>
  <si>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</si>
  <si>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</si>
  <si>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</si>
  <si>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</si>
  <si>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</si>
  <si>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</si>
  <si>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</si>
  <si>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</si>
  <si>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</si>
  <si>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</si>
  <si>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</si>
  <si>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</si>
  <si>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</si>
  <si>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</si>
  <si>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</si>
  <si>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</si>
  <si>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</si>
  <si>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</si>
  <si>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</si>
  <si>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</si>
  <si>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</si>
  <si>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</si>
  <si>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</si>
  <si>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</si>
  <si>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</si>
  <si>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</si>
  <si>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</si>
  <si>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</si>
  <si>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</si>
  <si>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</si>
  <si>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</si>
  <si>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</si>
  <si>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</si>
  <si>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</si>
  <si>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</si>
  <si>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</si>
  <si>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</si>
  <si>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</si>
  <si>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</si>
  <si>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</si>
  <si>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</si>
  <si>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</si>
  <si>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</si>
  <si>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</si>
  <si>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</si>
  <si>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</si>
  <si>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</si>
  <si>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</si>
  <si>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</si>
  <si>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</si>
  <si>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</si>
  <si>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</si>
  <si>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</si>
  <si>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</si>
  <si>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</si>
  <si>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</si>
  <si>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</si>
  <si>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</si>
  <si>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</si>
  <si>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</si>
  <si>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</si>
  <si>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</si>
  <si>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</si>
  <si>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</si>
  <si>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</si>
  <si>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</si>
  <si>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</si>
  <si>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</si>
  <si>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</si>
  <si>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</si>
  <si>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</si>
  <si>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</si>
  <si>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</si>
  <si>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</si>
  <si>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</si>
  <si>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</si>
  <si>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</si>
  <si>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</si>
  <si>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</si>
  <si>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</si>
  <si>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</si>
  <si>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</si>
  <si>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</si>
  <si>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</si>
  <si>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</si>
  <si>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</si>
  <si>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</si>
  <si>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</si>
  <si>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</si>
  <si>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</si>
  <si>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</si>
  <si>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</si>
  <si>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</si>
  <si>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</si>
  <si>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</si>
  <si>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</si>
  <si>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</si>
  <si>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</si>
  <si>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</si>
  <si>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</si>
  <si>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</si>
  <si>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</si>
  <si>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</si>
  <si>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</si>
  <si>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</si>
  <si>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</si>
  <si>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</si>
  <si>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</si>
  <si>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</si>
  <si>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</si>
  <si>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</si>
  <si>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</si>
  <si>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</si>
  <si>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</si>
  <si>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</si>
  <si>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</si>
  <si>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</si>
  <si>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</si>
  <si>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</si>
  <si>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</si>
  <si>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</si>
  <si>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</si>
  <si>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</si>
  <si>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</si>
  <si>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</si>
  <si>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</si>
  <si>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</si>
  <si>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</si>
  <si>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</si>
  <si>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</si>
  <si>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</si>
  <si>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</si>
  <si>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</si>
  <si>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</si>
  <si>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</si>
  <si>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</si>
  <si>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</si>
  <si>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</si>
  <si>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</si>
  <si>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</si>
  <si>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</si>
  <si>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</si>
  <si>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</si>
  <si>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</si>
  <si>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</si>
  <si>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</si>
  <si>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</si>
  <si>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</si>
  <si>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</si>
  <si>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</si>
  <si>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</si>
  <si>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</si>
  <si>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</si>
  <si>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</si>
  <si>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</si>
  <si>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</si>
  <si>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</si>
  <si>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</si>
  <si>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</si>
  <si>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</si>
  <si>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</si>
  <si>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</si>
  <si>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</si>
  <si>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</si>
  <si>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</si>
  <si>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</si>
  <si>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</si>
  <si>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</si>
  <si>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</si>
  <si>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</si>
  <si>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</si>
  <si>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</si>
  <si>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</si>
  <si>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</si>
  <si>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</si>
  <si>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</si>
  <si>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</si>
  <si>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</si>
  <si>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</si>
  <si>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</si>
  <si>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</si>
  <si>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</si>
  <si>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</si>
  <si>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</si>
  <si>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</si>
  <si>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</si>
  <si>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</si>
  <si>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</si>
  <si>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</si>
  <si>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</si>
  <si>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</si>
  <si>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</si>
  <si>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</si>
  <si>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</si>
  <si>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</si>
  <si>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</si>
  <si>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</si>
  <si>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</si>
  <si>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</si>
  <si>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</si>
  <si>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</si>
  <si>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</si>
  <si>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</si>
  <si>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</si>
  <si>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</si>
  <si>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</si>
  <si>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</si>
  <si>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</si>
  <si>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</si>
  <si>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</si>
  <si>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</si>
  <si>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</si>
  <si>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</si>
  <si>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</si>
  <si>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</si>
  <si>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</si>
  <si>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</si>
  <si>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</si>
  <si>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</si>
  <si>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</si>
  <si>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</si>
  <si>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</si>
  <si>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</si>
  <si>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</si>
  <si>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</si>
  <si>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</si>
  <si>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</si>
  <si>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</si>
  <si>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</si>
  <si>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</si>
  <si>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</si>
  <si>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</si>
  <si>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</si>
  <si>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</si>
  <si>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</si>
  <si>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</si>
  <si>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</si>
  <si>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</si>
  <si>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</si>
  <si>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</si>
  <si>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</si>
  <si>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</si>
  <si>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</si>
  <si>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</si>
  <si>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</si>
  <si>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</si>
  <si>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</si>
  <si>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</si>
  <si>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</si>
  <si>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</si>
  <si>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</si>
  <si>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</si>
  <si>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</si>
  <si>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</si>
  <si>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</si>
  <si>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</si>
  <si>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</si>
  <si>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</si>
  <si>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</si>
  <si>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</si>
  <si>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</si>
  <si>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</si>
  <si>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</si>
  <si>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</si>
  <si>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</si>
  <si>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</si>
  <si>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</si>
  <si>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</si>
  <si>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</si>
  <si>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</si>
  <si>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</si>
  <si>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</si>
  <si>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</si>
  <si>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</si>
  <si>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</si>
  <si>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</si>
  <si>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</si>
  <si>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</si>
  <si>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</si>
  <si>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</si>
  <si>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</si>
  <si>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</si>
  <si>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</si>
  <si>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</si>
  <si>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</si>
  <si>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</si>
  <si>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</si>
  <si>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</si>
  <si>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</si>
  <si>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</si>
  <si>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</si>
  <si>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</si>
  <si>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</si>
  <si>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</si>
  <si>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</si>
  <si>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</si>
  <si>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</si>
  <si>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</si>
  <si>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</si>
  <si>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</si>
  <si>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</si>
  <si>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</si>
  <si>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</si>
  <si>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</si>
  <si>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</si>
  <si>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</si>
  <si>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</si>
  <si>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</si>
  <si>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</si>
  <si>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</si>
  <si>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</si>
  <si>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</si>
  <si>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</si>
  <si>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</si>
  <si>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</si>
  <si>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</si>
  <si>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</si>
  <si>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</si>
  <si>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</si>
  <si>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</si>
  <si>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</si>
  <si>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</si>
  <si>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</si>
  <si>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</si>
  <si>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</si>
  <si>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</si>
  <si>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</si>
  <si>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</si>
  <si>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</si>
  <si>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</si>
  <si>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</si>
  <si>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</si>
  <si>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</si>
  <si>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</si>
  <si>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</si>
  <si>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</si>
  <si>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</si>
  <si>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</si>
  <si>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</si>
  <si>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</si>
  <si>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</si>
  <si>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</si>
  <si>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</si>
  <si>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</si>
  <si>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</si>
  <si>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</si>
  <si>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</si>
  <si>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</si>
  <si>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</si>
  <si>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</si>
  <si>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</si>
  <si>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</si>
  <si>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</si>
  <si>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</si>
  <si>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</si>
  <si>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</si>
  <si>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</si>
  <si>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</si>
  <si>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</si>
  <si>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</si>
  <si>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</si>
  <si>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</si>
  <si>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</si>
  <si>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</si>
  <si>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</si>
  <si>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</si>
  <si>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</si>
  <si>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</si>
  <si>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</si>
  <si>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</si>
  <si>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</si>
  <si>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</si>
  <si>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</si>
  <si>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</si>
  <si>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</si>
  <si>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</si>
  <si>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</si>
  <si>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</si>
  <si>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</si>
  <si>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</si>
  <si>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</si>
  <si>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</si>
  <si>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</si>
  <si>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</si>
  <si>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</si>
  <si>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</si>
  <si>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</si>
  <si>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</si>
  <si>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</si>
  <si>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</si>
  <si>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</si>
  <si>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</si>
  <si>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</si>
  <si>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</si>
  <si>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</si>
  <si>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</si>
  <si>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</si>
  <si>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</si>
  <si>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</si>
  <si>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</si>
  <si>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</si>
  <si>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</si>
  <si>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</si>
  <si>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</si>
  <si>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</si>
  <si>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</si>
  <si>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</si>
  <si>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</si>
  <si>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</si>
  <si>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</si>
  <si>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</si>
  <si>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</si>
  <si>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</si>
  <si>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</si>
  <si>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</si>
  <si>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</si>
  <si>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</si>
  <si>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</si>
  <si>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</si>
  <si>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</si>
  <si>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</si>
  <si>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</si>
  <si>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</si>
  <si>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</si>
  <si>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</si>
  <si>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</si>
  <si>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</si>
  <si>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</si>
  <si>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</si>
  <si>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</si>
  <si>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</si>
  <si>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</si>
  <si>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</si>
  <si>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</si>
  <si>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</si>
  <si>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</si>
  <si>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</si>
  <si>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</si>
  <si>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</si>
  <si>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</si>
  <si>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</si>
  <si>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</si>
  <si>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</si>
  <si>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</si>
  <si>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</si>
  <si>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</si>
  <si>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</si>
  <si>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</si>
  <si>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</si>
  <si>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</si>
  <si>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</si>
  <si>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</si>
  <si>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</si>
  <si>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</si>
  <si>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</si>
  <si>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</si>
  <si>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</si>
  <si>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</si>
  <si>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</si>
  <si>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</si>
  <si>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</si>
  <si>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</si>
  <si>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</si>
  <si>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</si>
  <si>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</si>
  <si>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</si>
  <si>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</si>
  <si>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</si>
  <si>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</si>
  <si>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</si>
  <si>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</si>
  <si>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</si>
  <si>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</si>
  <si>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</si>
  <si>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</si>
  <si>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</si>
  <si>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</si>
  <si>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</si>
  <si>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</si>
  <si>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</si>
  <si>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</si>
  <si>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</si>
  <si>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</si>
  <si>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</si>
  <si>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</si>
  <si>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</si>
  <si>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</si>
  <si>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</si>
  <si>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</si>
  <si>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</si>
  <si>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</si>
  <si>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</si>
  <si>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</si>
  <si>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</si>
  <si>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</si>
  <si>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</si>
  <si>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</si>
  <si>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</si>
  <si>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</si>
  <si>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</si>
  <si>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</si>
  <si>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</si>
  <si>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</si>
  <si>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</si>
  <si>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</si>
  <si>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</si>
  <si>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</si>
  <si>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</si>
  <si>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</si>
  <si>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</si>
  <si>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</si>
  <si>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</si>
  <si>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</si>
  <si>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</si>
  <si>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</si>
  <si>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</si>
  <si>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</si>
  <si>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</si>
  <si>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</si>
  <si>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</si>
  <si>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</si>
  <si>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</si>
  <si>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</si>
  <si>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</si>
  <si>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</si>
  <si>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</si>
  <si>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</si>
  <si>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</si>
  <si>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</si>
  <si>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</si>
  <si>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</si>
  <si>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</si>
  <si>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</si>
  <si>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</si>
  <si>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</si>
  <si>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</si>
  <si>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</si>
  <si>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</si>
  <si>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</si>
  <si>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</si>
  <si>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</si>
  <si>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</si>
  <si>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</si>
  <si>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</si>
  <si>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</si>
  <si>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</si>
  <si>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</si>
  <si>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</si>
  <si>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</si>
  <si>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</si>
  <si>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</si>
  <si>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</si>
  <si>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</si>
  <si>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</si>
  <si>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</si>
  <si>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</si>
  <si>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</si>
  <si>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</si>
  <si>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</si>
  <si>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</si>
  <si>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</si>
  <si>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</si>
  <si>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</si>
  <si>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</si>
  <si>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</si>
  <si>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</si>
  <si>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</si>
  <si>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</si>
  <si>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</si>
  <si>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</si>
  <si>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</si>
  <si>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</si>
  <si>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</si>
  <si>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</si>
  <si>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</si>
  <si>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</si>
  <si>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</si>
  <si>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</si>
  <si>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</si>
  <si>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</si>
  <si>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</si>
  <si>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</si>
  <si>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</si>
  <si>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</si>
  <si>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</si>
  <si>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</si>
  <si>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</si>
  <si>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</si>
  <si>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</si>
  <si>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</si>
  <si>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</si>
  <si>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</si>
  <si>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</si>
  <si>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</si>
  <si>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</si>
  <si>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</si>
  <si>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</si>
  <si>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</si>
  <si>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</si>
  <si>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</si>
  <si>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</si>
  <si>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</si>
  <si>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</si>
  <si>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</si>
  <si>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</si>
  <si>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</si>
  <si>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</si>
  <si>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</si>
  <si>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</si>
  <si>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</si>
  <si>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</si>
  <si>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</si>
  <si>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</si>
  <si>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</si>
  <si>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</si>
  <si>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</si>
  <si>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</si>
  <si>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</si>
  <si>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</si>
  <si>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</si>
  <si>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</si>
  <si>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</si>
  <si>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</si>
  <si>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</si>
  <si>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</si>
  <si>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</si>
  <si>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</si>
  <si>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</si>
  <si>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</si>
  <si>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</si>
  <si>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</si>
  <si>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</si>
  <si>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</si>
  <si>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</si>
  <si>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</si>
  <si>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</si>
  <si>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</si>
  <si>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</si>
  <si>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</si>
  <si>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</si>
  <si>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</si>
  <si>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</si>
  <si>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</si>
  <si>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</si>
  <si>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</si>
  <si>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</si>
  <si>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</si>
  <si>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</si>
  <si>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</si>
  <si>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</si>
  <si>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</si>
  <si>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</si>
  <si>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</si>
  <si>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</si>
  <si>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</si>
  <si>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</si>
  <si>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</si>
  <si>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</si>
  <si>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</si>
  <si>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</si>
  <si>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</si>
  <si>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</si>
  <si>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</si>
  <si>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</si>
  <si>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</si>
  <si>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</si>
  <si>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</si>
  <si>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</si>
  <si>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</si>
  <si>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</si>
  <si>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</si>
  <si>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</si>
  <si>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</si>
  <si>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</si>
  <si>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</si>
  <si>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</si>
  <si>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</si>
  <si>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</si>
  <si>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</si>
  <si>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</si>
  <si>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</si>
  <si>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</si>
  <si>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</si>
  <si>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</si>
  <si>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</si>
  <si>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</si>
  <si>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</si>
  <si>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</si>
  <si>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</si>
  <si>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</si>
  <si>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</si>
  <si>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</si>
  <si>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</si>
  <si>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</si>
  <si>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</si>
  <si>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</si>
  <si>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</si>
  <si>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</si>
  <si>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</si>
  <si>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</si>
  <si>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</si>
  <si>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</si>
  <si>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</si>
  <si>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</si>
  <si>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</si>
  <si>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</si>
  <si>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</si>
  <si>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</si>
  <si>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</si>
  <si>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</si>
  <si>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</si>
  <si>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</si>
  <si>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</si>
  <si>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</si>
  <si>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</si>
  <si>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</si>
  <si>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</si>
  <si>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</si>
  <si>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</si>
  <si>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</si>
  <si>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</si>
  <si>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</si>
  <si>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</si>
  <si>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</si>
  <si>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</si>
  <si>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</si>
  <si>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</si>
  <si>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</si>
  <si>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</si>
  <si>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</si>
  <si>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</si>
  <si>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</si>
  <si>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</si>
  <si>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</si>
  <si>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</si>
  <si>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</si>
  <si>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</si>
  <si>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</si>
  <si>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</si>
  <si>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</si>
  <si>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</si>
  <si>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</si>
  <si>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</si>
  <si>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</si>
  <si>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</si>
  <si>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</si>
  <si>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</si>
  <si>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</si>
  <si>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</si>
  <si>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</si>
  <si>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</si>
  <si>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</si>
  <si>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</si>
  <si>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</si>
  <si>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</si>
  <si>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</si>
  <si>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</si>
  <si>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</si>
  <si>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</si>
  <si>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</si>
  <si>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</si>
  <si>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</si>
  <si>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</si>
  <si>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</si>
  <si>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</si>
  <si>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</si>
  <si>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</si>
  <si>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</si>
  <si>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</si>
  <si>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</si>
  <si>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</si>
  <si>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</si>
  <si>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</si>
  <si>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</si>
  <si>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</si>
  <si>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</si>
  <si>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</si>
  <si>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</si>
  <si>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</si>
  <si>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</si>
  <si>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</si>
  <si>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</si>
  <si>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</si>
  <si>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</si>
  <si>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</si>
  <si>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</si>
  <si>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</si>
  <si>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</si>
  <si>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</si>
  <si>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</si>
  <si>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</si>
  <si>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</si>
  <si>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</si>
  <si>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</si>
  <si>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</si>
  <si>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</si>
  <si>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</si>
  <si>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</si>
  <si>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</si>
  <si>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</si>
  <si>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</si>
  <si>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</si>
  <si>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</si>
  <si>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</si>
  <si>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</si>
  <si>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</si>
  <si>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</si>
  <si>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</si>
  <si>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</si>
  <si>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</si>
  <si>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</si>
  <si>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</si>
  <si>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</si>
  <si>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</si>
  <si>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</si>
  <si>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</si>
  <si>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</si>
  <si>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</si>
  <si>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</si>
  <si>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</si>
  <si>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</si>
  <si>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</si>
  <si>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</si>
  <si>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</si>
  <si>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</si>
  <si>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</si>
  <si>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</si>
  <si>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</si>
  <si>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</si>
  <si>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</si>
  <si>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</si>
  <si>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</si>
  <si>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</si>
  <si>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</si>
  <si>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</si>
  <si>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</si>
  <si>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</si>
  <si>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</si>
  <si>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</si>
  <si>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</si>
  <si>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</si>
  <si>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</si>
  <si>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</si>
  <si>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</si>
  <si>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</si>
  <si>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</si>
  <si>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</si>
  <si>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</si>
  <si>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</si>
  <si>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</si>
  <si>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</si>
  <si>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</si>
  <si>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</si>
  <si>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</si>
  <si>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</si>
  <si>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</si>
  <si>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</si>
  <si>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</si>
  <si>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</si>
  <si>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</si>
  <si>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</si>
  <si>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</si>
  <si>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</si>
  <si>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</si>
  <si>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</si>
  <si>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</si>
  <si>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</si>
  <si>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</si>
  <si>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</si>
  <si>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</si>
  <si>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</si>
  <si>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</si>
  <si>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</si>
  <si>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</si>
  <si>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</si>
  <si>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</si>
  <si>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</si>
  <si>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</si>
  <si>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</si>
  <si>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</si>
  <si>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</si>
  <si>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</si>
  <si>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</si>
  <si>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</si>
  <si>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</si>
  <si>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</si>
  <si>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</si>
  <si>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</si>
  <si>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</si>
  <si>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</si>
  <si>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</si>
  <si>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</si>
  <si>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</si>
  <si>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</si>
  <si>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</si>
  <si>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</si>
  <si>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</si>
  <si>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</si>
  <si>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</si>
  <si>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</si>
  <si>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</si>
  <si>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</si>
  <si>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</si>
  <si>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</si>
  <si>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</si>
  <si>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</si>
  <si>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</si>
  <si>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</si>
  <si>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</si>
  <si>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</si>
  <si>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</si>
  <si>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</si>
  <si>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</si>
  <si>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</si>
  <si>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</si>
  <si>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</si>
  <si>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</si>
  <si>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</si>
  <si>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</si>
  <si>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</si>
  <si>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</si>
  <si>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</si>
  <si>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</si>
  <si>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</si>
  <si>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</si>
  <si>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</si>
  <si>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</si>
  <si>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</si>
  <si>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</si>
  <si>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</si>
  <si>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</si>
  <si>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</si>
  <si>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</si>
  <si>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</si>
  <si>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</si>
  <si>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</si>
  <si>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</si>
  <si>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</si>
  <si>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</si>
  <si>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</si>
  <si>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</si>
  <si>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</si>
  <si>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</si>
  <si>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</si>
  <si>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</si>
  <si>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</si>
  <si>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</si>
  <si>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</si>
  <si>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</si>
  <si>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</si>
  <si>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</si>
  <si>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</si>
  <si>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</si>
  <si>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</si>
  <si>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</si>
  <si>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</si>
  <si>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</si>
  <si>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</si>
  <si>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</si>
  <si>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</si>
  <si>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</si>
  <si>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</si>
  <si>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</si>
  <si>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</si>
  <si>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</si>
  <si>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</si>
  <si>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</si>
  <si>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</si>
  <si>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</si>
  <si>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</si>
  <si>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</si>
  <si>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</si>
  <si>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</si>
  <si>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</si>
  <si>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</si>
  <si>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</si>
  <si>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</si>
  <si>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</si>
  <si>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</si>
  <si>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</si>
  <si>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</si>
  <si>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</si>
  <si>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</si>
  <si>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</si>
  <si>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</si>
  <si>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</si>
  <si>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</si>
  <si>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</si>
  <si>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</si>
  <si>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</si>
  <si>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</si>
  <si>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</si>
  <si>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</si>
  <si>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</si>
  <si>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</si>
  <si>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</si>
  <si>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</si>
  <si>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</si>
  <si>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</si>
  <si>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</si>
  <si>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</si>
  <si>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</si>
  <si>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</si>
  <si>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</si>
  <si>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</si>
  <si>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</si>
  <si>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</si>
  <si>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</si>
  <si>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</si>
  <si>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</si>
  <si>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</si>
  <si>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</si>
  <si>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</si>
  <si>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</si>
  <si>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</si>
  <si>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</si>
  <si>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</si>
  <si>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</si>
  <si>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</si>
  <si>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</si>
  <si>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</si>
  <si>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</si>
  <si>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</si>
  <si>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</si>
  <si>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</si>
  <si>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</si>
  <si>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</si>
  <si>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</si>
  <si>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</si>
  <si>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</si>
  <si>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</si>
  <si>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</si>
  <si>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</si>
  <si>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</si>
  <si>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</si>
  <si>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</si>
  <si>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</si>
  <si>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</si>
  <si>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</si>
  <si>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</si>
  <si>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</si>
  <si>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</si>
  <si>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</si>
  <si>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</si>
  <si>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</si>
  <si>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</si>
  <si>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</si>
  <si>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</si>
  <si>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</si>
  <si>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</si>
  <si>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</si>
  <si>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</si>
  <si>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</si>
  <si>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</si>
  <si>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</si>
  <si>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</si>
  <si>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</si>
  <si>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</si>
  <si>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</si>
  <si>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</si>
  <si>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</si>
  <si>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</si>
  <si>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</si>
  <si>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</si>
  <si>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</si>
  <si>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</si>
  <si>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</si>
  <si>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</si>
  <si>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</si>
  <si>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</si>
  <si>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</si>
  <si>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</si>
  <si>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</si>
  <si>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</si>
  <si>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</si>
  <si>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</si>
  <si>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</si>
  <si>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</si>
  <si>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</si>
  <si>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</si>
  <si>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</si>
  <si>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</si>
  <si>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</si>
  <si>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</si>
  <si>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</si>
  <si>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</si>
  <si>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</si>
  <si>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</si>
  <si>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</si>
  <si>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</si>
  <si>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</si>
  <si>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</si>
  <si>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</si>
  <si>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</si>
  <si>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</si>
  <si>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</si>
  <si>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</si>
  <si>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</si>
  <si>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</si>
  <si>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</si>
  <si>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</si>
  <si>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</si>
  <si>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</si>
  <si>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</si>
  <si>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</si>
  <si>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</si>
  <si>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</si>
  <si>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</si>
  <si>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</si>
  <si>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</si>
  <si>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</si>
  <si>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</si>
  <si>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</si>
  <si>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</si>
  <si>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</si>
  <si>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</si>
  <si>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</si>
  <si>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</si>
  <si>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</si>
  <si>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</si>
  <si>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</si>
  <si>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</si>
  <si>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</si>
  <si>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</si>
  <si>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</si>
  <si>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</si>
  <si>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</si>
  <si>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</si>
  <si>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</si>
  <si>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</si>
  <si>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</si>
  <si>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</si>
  <si>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</si>
  <si>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</si>
  <si>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</si>
  <si>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</si>
  <si>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</si>
  <si>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</si>
  <si>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</si>
  <si>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</si>
  <si>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</si>
  <si>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</si>
  <si>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</si>
  <si>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</si>
  <si>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</si>
  <si>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</si>
  <si>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</si>
  <si>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</si>
  <si>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</si>
  <si>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</si>
  <si>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</si>
  <si>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</si>
  <si>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</si>
  <si>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</si>
  <si>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</si>
  <si>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</si>
  <si>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</si>
  <si>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</si>
  <si>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</si>
  <si>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</si>
  <si>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</si>
  <si>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</si>
  <si>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</si>
  <si>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</si>
  <si>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</si>
  <si>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</si>
  <si>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</si>
  <si>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</si>
  <si>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</si>
  <si>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</si>
  <si>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</si>
  <si>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</si>
  <si>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</si>
  <si>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</si>
  <si>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</si>
  <si>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</si>
  <si>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</si>
  <si>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</si>
  <si>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</si>
  <si>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</si>
  <si>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</si>
  <si>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</si>
  <si>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</si>
  <si>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</si>
  <si>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</si>
  <si>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</si>
  <si>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</si>
  <si>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</si>
  <si>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</si>
  <si>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</si>
  <si>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</si>
  <si>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</si>
  <si>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</si>
  <si>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</si>
  <si>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</si>
  <si>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</si>
  <si>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</si>
  <si>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</si>
  <si>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</si>
  <si>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</si>
  <si>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</si>
  <si>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</si>
  <si>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</si>
  <si>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</si>
  <si>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</si>
  <si>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</si>
  <si>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</si>
  <si>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</si>
  <si>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</si>
  <si>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</si>
  <si>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</si>
  <si>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</si>
  <si>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</si>
  <si>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</si>
  <si>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</si>
  <si>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</si>
  <si>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</si>
  <si>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</si>
  <si>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</si>
  <si>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</si>
  <si>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</si>
  <si>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</si>
  <si>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</si>
  <si>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</si>
  <si>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</si>
  <si>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</si>
  <si>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</si>
  <si>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</si>
  <si>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</si>
  <si>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</si>
  <si>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</si>
  <si>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</si>
  <si>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</si>
  <si>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</si>
  <si>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</si>
  <si>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</si>
  <si>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</si>
  <si>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</si>
  <si>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</si>
  <si>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</si>
  <si>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</si>
  <si>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</si>
  <si>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</si>
  <si>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</si>
  <si>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</si>
  <si>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</si>
  <si>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</si>
  <si>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</si>
  <si>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</si>
  <si>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</si>
  <si>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</si>
  <si>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</si>
  <si>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</si>
  <si>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</si>
  <si>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</si>
  <si>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</si>
  <si>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</si>
  <si>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</si>
  <si>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</si>
  <si>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</si>
  <si>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</si>
  <si>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</si>
  <si>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</si>
  <si>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</si>
  <si>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</si>
  <si>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</si>
  <si>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</si>
  <si>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</si>
  <si>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</si>
  <si>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</si>
  <si>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</si>
  <si>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</si>
  <si>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</si>
  <si>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</si>
  <si>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</si>
  <si>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</si>
  <si>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</si>
  <si>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</si>
  <si>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</si>
  <si>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</si>
  <si>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</si>
  <si>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</si>
  <si>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</si>
  <si>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</si>
  <si>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</si>
  <si>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</si>
  <si>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</si>
  <si>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</si>
  <si>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</si>
  <si>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</si>
  <si>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</si>
  <si>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</si>
  <si>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</si>
  <si>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</si>
  <si>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</si>
  <si>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</si>
  <si>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</si>
  <si>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</si>
  <si>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</si>
  <si>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</si>
  <si>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</si>
  <si>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</si>
  <si>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</si>
  <si>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</si>
  <si>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</si>
  <si>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</si>
  <si>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</si>
  <si>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</si>
  <si>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</si>
  <si>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</si>
  <si>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</si>
  <si>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</si>
  <si>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</si>
  <si>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</si>
  <si>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</si>
  <si>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</si>
  <si>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</si>
  <si>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</si>
  <si>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</si>
  <si>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</si>
  <si>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</si>
  <si>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</si>
  <si>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</si>
  <si>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</si>
  <si>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</si>
  <si>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</si>
  <si>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</si>
  <si>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</si>
  <si>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</si>
  <si>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</si>
  <si>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</si>
  <si>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</si>
  <si>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</si>
  <si>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</si>
  <si>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</si>
  <si>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</si>
  <si>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</si>
  <si>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</si>
  <si>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</si>
  <si>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</si>
  <si>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</si>
  <si>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</si>
  <si>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</si>
  <si>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</si>
  <si>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</si>
  <si>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</si>
  <si>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</si>
  <si>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</si>
  <si>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</si>
  <si>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</si>
  <si>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</si>
  <si>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</si>
  <si>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</si>
  <si>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</si>
  <si>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</si>
  <si>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</si>
  <si>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</si>
  <si>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</si>
  <si>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</si>
  <si>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</si>
  <si>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</si>
  <si>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</si>
  <si>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</si>
  <si>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</si>
  <si>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</si>
  <si>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</si>
  <si>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</si>
  <si>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</si>
  <si>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</si>
  <si>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</si>
  <si>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</si>
  <si>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</si>
  <si>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</si>
  <si>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</si>
  <si>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</si>
  <si>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</si>
  <si>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</si>
  <si>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</si>
  <si>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</si>
  <si>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</si>
  <si>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</si>
  <si>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</si>
  <si>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</si>
  <si>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</si>
  <si>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</si>
  <si>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</si>
  <si>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</si>
  <si>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</si>
  <si>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</si>
  <si>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</si>
  <si>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</si>
  <si>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</si>
  <si>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</si>
  <si>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</si>
  <si>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</si>
  <si>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</si>
  <si>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</si>
  <si>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</si>
  <si>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</si>
  <si>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</si>
  <si>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</si>
  <si>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</si>
  <si>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</si>
  <si>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</si>
  <si>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</si>
  <si>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</si>
  <si>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</si>
  <si>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</si>
  <si>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</si>
  <si>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</si>
  <si>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</si>
  <si>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</si>
  <si>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</si>
  <si>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</si>
  <si>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</si>
  <si>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</si>
  <si>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</si>
  <si>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</si>
  <si>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</si>
  <si>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</si>
  <si>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</si>
  <si>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</si>
  <si>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</si>
  <si>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</si>
  <si>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</si>
  <si>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</si>
  <si>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</si>
  <si>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</si>
  <si>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</si>
  <si>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</si>
  <si>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</si>
  <si>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</si>
  <si>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</si>
  <si>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</si>
  <si>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</si>
  <si>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</si>
  <si>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</si>
  <si>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</si>
  <si>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</si>
  <si>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</si>
  <si>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</si>
  <si>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</si>
  <si>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</si>
  <si>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</si>
  <si>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</si>
  <si>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</si>
  <si>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</si>
  <si>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</si>
  <si>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</si>
  <si>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</si>
  <si>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</si>
  <si>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</si>
  <si>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</si>
  <si>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</si>
  <si>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</si>
  <si>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</si>
  <si>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</si>
  <si>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</si>
  <si>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</si>
  <si>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</si>
  <si>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</si>
  <si>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</si>
  <si>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</si>
  <si>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</si>
  <si>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</si>
  <si>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</si>
  <si>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</si>
  <si>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</si>
  <si>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</si>
  <si>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</si>
  <si>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</si>
  <si>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</si>
  <si>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</si>
  <si>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</si>
  <si>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</si>
  <si>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</si>
  <si>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</si>
  <si>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</si>
  <si>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</si>
  <si>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</si>
  <si>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</si>
  <si>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</si>
  <si>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</si>
  <si>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</si>
  <si>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</si>
  <si>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</si>
  <si>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</si>
  <si>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</si>
  <si>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</si>
  <si>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</si>
  <si>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</si>
  <si>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</si>
  <si>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</si>
  <si>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</si>
  <si>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</si>
  <si>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</si>
  <si>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</si>
  <si>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</si>
  <si>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</si>
  <si>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</si>
  <si>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</si>
  <si>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</si>
  <si>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</si>
  <si>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</si>
  <si>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</si>
  <si>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</si>
  <si>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</si>
  <si>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</si>
  <si>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</si>
  <si>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</si>
  <si>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</si>
  <si>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</si>
  <si>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</si>
  <si>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</si>
  <si>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</si>
  <si>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</si>
  <si>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</si>
  <si>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</si>
  <si>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</si>
  <si>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</si>
  <si>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</si>
  <si>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</si>
  <si>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</si>
  <si>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</si>
  <si>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</si>
  <si>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</si>
  <si>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</si>
  <si>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</si>
  <si>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</si>
  <si>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</si>
  <si>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</si>
  <si>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</si>
  <si>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</si>
  <si>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</si>
  <si>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</si>
  <si>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</si>
  <si>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</si>
  <si>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</si>
  <si>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</si>
  <si>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</si>
  <si>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</si>
  <si>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</si>
  <si>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</si>
  <si>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</si>
  <si>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</si>
  <si>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</si>
  <si>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</si>
  <si>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</si>
  <si>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</si>
  <si>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</si>
  <si>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</si>
  <si>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</si>
  <si>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</si>
  <si>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</si>
  <si>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</si>
  <si>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</si>
  <si>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</si>
  <si>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</si>
  <si>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</si>
  <si>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</si>
  <si>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</si>
  <si>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</si>
  <si>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</si>
  <si>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</si>
  <si>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</si>
  <si>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</si>
  <si>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</si>
  <si>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</si>
  <si>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</si>
  <si>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</si>
  <si>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</si>
  <si>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</si>
  <si>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</si>
  <si>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</si>
  <si>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</si>
  <si>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</si>
  <si>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</si>
  <si>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</si>
  <si>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</si>
  <si>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</si>
  <si>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</si>
  <si>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</si>
  <si>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</si>
  <si>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</si>
  <si>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</si>
  <si>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</si>
  <si>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</si>
  <si>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</si>
  <si>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</si>
  <si>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</si>
  <si>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</si>
  <si>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</si>
  <si>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</si>
  <si>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</si>
  <si>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</si>
  <si>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</si>
  <si>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</si>
  <si>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</si>
  <si>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</si>
  <si>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</si>
  <si>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</si>
  <si>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</si>
  <si>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</si>
  <si>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</si>
  <si>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</si>
  <si>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</si>
  <si>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</si>
  <si>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</si>
  <si>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</si>
  <si>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</si>
  <si>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</si>
  <si>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</si>
  <si>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</si>
  <si>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</si>
  <si>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</si>
  <si>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</si>
  <si>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</si>
  <si>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</si>
  <si>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</si>
  <si>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</si>
  <si>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</si>
  <si>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</si>
  <si>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</si>
  <si>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</si>
  <si>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</si>
  <si>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</si>
  <si>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</si>
  <si>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</si>
  <si>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</si>
  <si>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</si>
  <si>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</si>
  <si>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</si>
  <si>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</si>
  <si>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</si>
  <si>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</si>
  <si>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</si>
  <si>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</si>
  <si>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</si>
  <si>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</si>
  <si>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</si>
  <si>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</si>
  <si>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</si>
  <si>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</si>
  <si>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</si>
  <si>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</si>
  <si>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</si>
  <si>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</si>
  <si>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</si>
  <si>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</si>
  <si>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</si>
  <si>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</si>
  <si>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</si>
  <si>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</si>
  <si>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</si>
  <si>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</si>
  <si>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</si>
  <si>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</si>
  <si>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</si>
  <si>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</si>
  <si>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</si>
  <si>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</si>
  <si>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</si>
  <si>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</si>
  <si>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</si>
  <si>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</si>
  <si>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</si>
  <si>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</si>
  <si>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</si>
  <si>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</si>
  <si>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</si>
  <si>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</si>
  <si>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</si>
  <si>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</si>
  <si>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</si>
  <si>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</si>
  <si>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</si>
  <si>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</si>
  <si>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</si>
  <si>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</si>
  <si>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</si>
  <si>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</si>
  <si>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</si>
  <si>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</si>
  <si>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</si>
  <si>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</si>
  <si>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</si>
  <si>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</si>
  <si>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</si>
  <si>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</si>
  <si>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</si>
  <si>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</si>
  <si>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</si>
  <si>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</si>
  <si>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</si>
  <si>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</si>
  <si>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</si>
  <si>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</si>
  <si>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</si>
  <si>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</si>
  <si>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</si>
  <si>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</si>
  <si>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</si>
  <si>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</si>
  <si>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</si>
  <si>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</si>
  <si>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</si>
  <si>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</si>
  <si>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</si>
  <si>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</si>
  <si>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</si>
  <si>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</si>
  <si>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</si>
  <si>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</si>
  <si>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</si>
  <si>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</si>
  <si>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</si>
  <si>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</si>
  <si>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</si>
  <si>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</si>
  <si>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</si>
  <si>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</si>
  <si>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</si>
  <si>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</si>
  <si>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</si>
  <si>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</si>
  <si>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</si>
  <si>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</si>
  <si>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</si>
  <si>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</si>
  <si>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</si>
  <si>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</si>
  <si>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</si>
  <si>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</si>
  <si>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</si>
  <si>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</si>
  <si>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</si>
  <si>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</si>
  <si>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</si>
  <si>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</si>
  <si>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</si>
  <si>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</si>
  <si>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</si>
  <si>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</si>
  <si>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</si>
  <si>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</si>
  <si>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</si>
  <si>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</si>
  <si>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</si>
  <si>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</si>
  <si>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</si>
  <si>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</si>
  <si>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</si>
  <si>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</si>
  <si>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</si>
  <si>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</si>
  <si>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</si>
  <si>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</si>
  <si>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</si>
  <si>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</si>
  <si>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</si>
  <si>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</si>
  <si>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</si>
  <si>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</si>
  <si>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</si>
  <si>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</si>
  <si>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</si>
  <si>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</si>
  <si>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</si>
  <si>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</si>
  <si>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</si>
  <si>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</si>
  <si>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</si>
  <si>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</si>
  <si>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</si>
  <si>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</si>
  <si>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</si>
  <si>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</si>
  <si>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</si>
  <si>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</si>
  <si>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</si>
  <si>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</si>
  <si>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</si>
  <si>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</si>
  <si>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</si>
  <si>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</si>
  <si>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</si>
  <si>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</si>
  <si>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</si>
  <si>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</si>
  <si>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</si>
  <si>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</si>
  <si>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</si>
  <si>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</si>
  <si>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</si>
  <si>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</si>
  <si>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</si>
  <si>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</si>
  <si>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</si>
  <si>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</si>
  <si>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</si>
  <si>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</si>
  <si>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</si>
  <si>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</si>
  <si>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</si>
  <si>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</si>
  <si>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</si>
  <si>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</si>
  <si>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</si>
  <si>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</si>
  <si>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</si>
  <si>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</si>
  <si>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</si>
  <si>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</si>
  <si>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</si>
  <si>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</si>
  <si>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</si>
  <si>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</si>
  <si>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</si>
  <si>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</si>
  <si>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</si>
  <si>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</si>
  <si>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</si>
  <si>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</si>
  <si>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</si>
  <si>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</si>
  <si>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</si>
  <si>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</si>
  <si>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</si>
  <si>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</si>
  <si>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</si>
  <si>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</si>
  <si>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</si>
  <si>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</si>
  <si>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</si>
  <si>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</si>
  <si>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</si>
  <si>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</si>
  <si>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</si>
  <si>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</si>
  <si>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</si>
  <si>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</si>
  <si>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</si>
  <si>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</si>
  <si>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</si>
  <si>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</si>
  <si>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</si>
  <si>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</si>
  <si>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</si>
  <si>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</si>
  <si>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</si>
  <si>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</si>
  <si>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</si>
  <si>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</si>
  <si>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</si>
  <si>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</si>
  <si>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</si>
  <si>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</si>
  <si>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</si>
  <si>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</si>
  <si>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</si>
  <si>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</si>
  <si>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</si>
  <si>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</si>
  <si>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</si>
  <si>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</si>
  <si>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</si>
  <si>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</si>
  <si>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</si>
  <si>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</si>
  <si>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</si>
  <si>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</si>
  <si>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</si>
  <si>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</si>
  <si>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</si>
  <si>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</si>
  <si>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</si>
  <si>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</si>
  <si>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</si>
  <si>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</si>
  <si>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</si>
  <si>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</si>
  <si>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</si>
  <si>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</si>
  <si>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</si>
  <si>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</si>
  <si>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</si>
  <si>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</si>
  <si>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</si>
  <si>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</si>
  <si>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</si>
  <si>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</si>
  <si>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</si>
  <si>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</si>
  <si>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</si>
  <si>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</si>
  <si>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</si>
  <si>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</si>
  <si>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</si>
  <si>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</si>
  <si>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</si>
  <si>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</si>
  <si>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</si>
  <si>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</si>
  <si>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</si>
  <si>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</si>
  <si>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</si>
  <si>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</si>
  <si>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</si>
  <si>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</si>
  <si>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</si>
  <si>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</si>
  <si>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</si>
  <si>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</si>
  <si>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</si>
  <si>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</si>
  <si>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</si>
  <si>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</si>
  <si>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</si>
  <si>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</si>
  <si>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</si>
  <si>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</si>
  <si>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</si>
  <si>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</si>
  <si>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</si>
  <si>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</si>
  <si>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</si>
  <si>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</si>
  <si>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</si>
  <si>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</si>
  <si>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</si>
  <si>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</si>
  <si>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</si>
  <si>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</si>
  <si>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</si>
  <si>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</si>
  <si>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</si>
  <si>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</si>
  <si>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</si>
  <si>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</si>
  <si>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</si>
  <si>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</si>
  <si>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</si>
  <si>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</si>
  <si>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</si>
  <si>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</si>
  <si>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</si>
  <si>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</si>
  <si>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</si>
  <si>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</si>
  <si>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</si>
  <si>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</si>
  <si>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</si>
  <si>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</si>
  <si>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</si>
  <si>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</si>
  <si>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</si>
  <si>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</si>
  <si>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</si>
  <si>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</si>
  <si>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</si>
  <si>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</si>
  <si>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</si>
  <si>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</si>
  <si>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</si>
  <si>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</si>
  <si>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</si>
  <si>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</si>
  <si>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</si>
  <si>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</si>
  <si>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</si>
  <si>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</si>
  <si>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</si>
  <si>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</si>
  <si>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</si>
  <si>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</si>
  <si>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</si>
  <si>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</si>
  <si>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</si>
  <si>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</si>
  <si>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</si>
  <si>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</si>
  <si>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</si>
  <si>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</si>
  <si>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</si>
  <si>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</si>
  <si>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</si>
  <si>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</si>
  <si>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</si>
  <si>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</si>
  <si>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</si>
  <si>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</si>
  <si>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</si>
  <si>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</si>
  <si>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</si>
  <si>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</si>
  <si>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</si>
  <si>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</si>
  <si>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</si>
  <si>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</si>
  <si>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</si>
  <si>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</si>
  <si>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</si>
  <si>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</si>
  <si>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</si>
  <si>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</si>
  <si>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</si>
  <si>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</si>
  <si>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</si>
  <si>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</si>
  <si>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</si>
  <si>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</si>
  <si>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</si>
  <si>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</si>
  <si>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</si>
  <si>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</si>
  <si>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</si>
  <si>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</si>
  <si>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</si>
  <si>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</si>
  <si>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</si>
  <si>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</si>
  <si>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</si>
  <si>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</si>
  <si>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</si>
  <si>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</si>
  <si>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</si>
  <si>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</si>
  <si>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</si>
  <si>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</si>
  <si>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</si>
  <si>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</si>
  <si>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</si>
  <si>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</si>
  <si>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</si>
  <si>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</si>
  <si>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</si>
  <si>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</si>
  <si>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</si>
  <si>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</si>
  <si>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</si>
  <si>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</si>
  <si>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</si>
  <si>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</si>
  <si>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</si>
  <si>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</si>
  <si>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</si>
  <si>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</si>
  <si>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</si>
  <si>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</si>
  <si>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</si>
  <si>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</si>
  <si>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</si>
  <si>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</si>
  <si>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</si>
  <si>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</si>
  <si>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</si>
  <si>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</si>
  <si>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</si>
  <si>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</si>
  <si>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</si>
  <si>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</si>
  <si>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</si>
  <si>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</si>
  <si>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</si>
  <si>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</si>
  <si>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</si>
  <si>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</si>
  <si>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</si>
  <si>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</si>
  <si>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</si>
  <si>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</si>
  <si>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</si>
  <si>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</si>
  <si>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</si>
  <si>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</si>
  <si>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</si>
  <si>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</si>
  <si>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</si>
  <si>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</si>
  <si>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</si>
  <si>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</si>
  <si>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</si>
  <si>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</si>
  <si>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</si>
  <si>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</si>
  <si>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</si>
  <si>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</si>
  <si>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</si>
  <si>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</si>
  <si>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</si>
  <si>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</si>
  <si>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</si>
  <si>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</si>
  <si>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</si>
  <si>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</si>
  <si>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</si>
  <si>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</si>
  <si>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</si>
  <si>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</si>
  <si>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</si>
  <si>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</si>
  <si>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</si>
  <si>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</si>
  <si>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</si>
  <si>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</si>
  <si>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</si>
  <si>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</si>
  <si>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</si>
  <si>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</si>
  <si>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</si>
  <si>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</si>
  <si>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</si>
  <si>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</si>
  <si>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</si>
  <si>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</si>
  <si>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</si>
  <si>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</si>
  <si>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</si>
  <si>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</si>
  <si>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</si>
  <si>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</si>
  <si>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</si>
  <si>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</si>
  <si>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</si>
  <si>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</si>
  <si>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</si>
  <si>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</si>
  <si>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</si>
  <si>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</si>
  <si>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</si>
  <si>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</si>
  <si>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</si>
  <si>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</si>
  <si>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</si>
  <si>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</si>
  <si>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</si>
  <si>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</si>
  <si>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</si>
  <si>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</si>
  <si>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</si>
  <si>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</si>
  <si>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</si>
  <si>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</si>
  <si>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</si>
  <si>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</si>
  <si>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</si>
  <si>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</si>
  <si>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</si>
  <si>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</si>
  <si>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</si>
  <si>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</si>
  <si>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</si>
  <si>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</si>
  <si>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</si>
  <si>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</si>
  <si>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</si>
  <si>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</si>
  <si>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</si>
  <si>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</si>
  <si>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</si>
  <si>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</si>
  <si>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</si>
  <si>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</si>
  <si>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</si>
  <si>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</si>
  <si>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</si>
  <si>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</si>
  <si>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</si>
  <si>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</si>
  <si>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</si>
  <si>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</si>
  <si>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</si>
  <si>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</si>
  <si>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</si>
  <si>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</si>
  <si>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</si>
  <si>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</si>
  <si>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</si>
  <si>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</si>
  <si>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</si>
  <si>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</si>
  <si>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</si>
  <si>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</si>
  <si>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</si>
  <si>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</si>
  <si>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</si>
  <si>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</si>
  <si>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</si>
  <si>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</si>
  <si>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</si>
  <si>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</si>
  <si>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</si>
  <si>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</si>
  <si>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</si>
  <si>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</si>
  <si>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</si>
  <si>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</si>
  <si>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</si>
  <si>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</si>
  <si>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</si>
  <si>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</si>
  <si>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</si>
  <si>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</si>
  <si>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</si>
  <si>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</si>
  <si>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</si>
  <si>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</si>
  <si>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</si>
  <si>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</si>
  <si>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</si>
  <si>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</si>
  <si>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</si>
  <si>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</si>
  <si>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</si>
  <si>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</si>
  <si>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</si>
  <si>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</si>
  <si>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</si>
  <si>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</si>
  <si>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</si>
  <si>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</si>
  <si>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</si>
  <si>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</si>
  <si>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</si>
  <si>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</si>
  <si>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</si>
  <si>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</si>
  <si>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</si>
  <si>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</si>
  <si>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</si>
  <si>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</si>
  <si>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</si>
  <si>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</si>
  <si>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</si>
  <si>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</si>
  <si>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</si>
  <si>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</si>
  <si>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</si>
  <si>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</si>
  <si>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</si>
  <si>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</si>
  <si>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</si>
  <si>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</si>
  <si>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</si>
  <si>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</si>
  <si>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</si>
  <si>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</si>
  <si>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</si>
  <si>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</si>
  <si>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</si>
  <si>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</si>
  <si>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</si>
  <si>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</si>
  <si>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</si>
  <si>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</si>
  <si>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</si>
  <si>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</si>
  <si>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</si>
  <si>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</si>
  <si>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</si>
  <si>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</si>
  <si>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</si>
  <si>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</si>
  <si>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</si>
  <si>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</si>
  <si>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</si>
  <si>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</si>
  <si>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</si>
  <si>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</si>
  <si>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</si>
  <si>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</si>
  <si>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</si>
  <si>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</si>
  <si>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</si>
  <si>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</si>
  <si>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</si>
  <si>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</si>
  <si>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</si>
  <si>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</si>
  <si>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</si>
  <si>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</si>
  <si>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</si>
  <si>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</si>
  <si>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</si>
  <si>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</si>
  <si>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</si>
  <si>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</si>
  <si>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</si>
  <si>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</si>
  <si>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</si>
  <si>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</si>
  <si>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</si>
  <si>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</si>
  <si>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</si>
  <si>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</si>
  <si>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</si>
  <si>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</si>
  <si>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</si>
  <si>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</si>
  <si>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</si>
  <si>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</si>
  <si>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</si>
  <si>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</si>
  <si>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</si>
  <si>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</si>
  <si>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</si>
  <si>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</si>
  <si>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</si>
  <si>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</si>
  <si>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</si>
  <si>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</si>
  <si>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</si>
  <si>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</si>
  <si>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</si>
  <si>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</si>
  <si>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</si>
  <si>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</si>
  <si>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</si>
  <si>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</si>
  <si>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</si>
  <si>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</si>
  <si>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</si>
  <si>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</si>
  <si>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</si>
  <si>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</si>
  <si>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</si>
  <si>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</si>
  <si>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</si>
  <si>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</si>
  <si>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</si>
  <si>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</si>
  <si>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</si>
  <si>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</si>
  <si>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</si>
  <si>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</si>
  <si>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</si>
  <si>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</si>
  <si>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</si>
  <si>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</si>
  <si>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</si>
  <si>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</si>
  <si>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</si>
  <si>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</si>
  <si>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</si>
  <si>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</si>
  <si>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</si>
  <si>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</si>
  <si>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</si>
  <si>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</si>
  <si>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</si>
  <si>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</si>
  <si>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</si>
  <si>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</si>
  <si>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</si>
  <si>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</si>
  <si>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</si>
  <si>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</si>
  <si>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</si>
  <si>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</si>
  <si>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</si>
  <si>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</si>
  <si>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</si>
  <si>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</si>
  <si>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</si>
  <si>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</si>
  <si>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</si>
  <si>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</si>
  <si>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</si>
  <si>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</si>
  <si>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</si>
  <si>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</si>
  <si>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</si>
  <si>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</si>
  <si>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</si>
  <si>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</si>
  <si>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</si>
  <si>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</si>
  <si>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</si>
  <si>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</si>
  <si>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</si>
  <si>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</si>
  <si>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</si>
  <si>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</si>
  <si>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</si>
  <si>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</si>
  <si>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</si>
  <si>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</si>
  <si>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</si>
  <si>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</si>
  <si>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</si>
  <si>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</si>
  <si>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</si>
  <si>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</si>
  <si>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</si>
  <si>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</si>
  <si>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</si>
  <si>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</si>
  <si>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</si>
  <si>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</si>
  <si>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</si>
  <si>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</si>
  <si>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</si>
  <si>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</si>
  <si>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</si>
  <si>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</si>
  <si>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</si>
  <si>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</si>
  <si>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</si>
  <si>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</si>
  <si>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</si>
  <si>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</si>
  <si>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</si>
  <si>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</si>
  <si>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</si>
  <si>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</si>
  <si>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</si>
  <si>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</si>
  <si>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</si>
  <si>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</si>
  <si>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</si>
  <si>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</si>
  <si>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</si>
  <si>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</si>
  <si>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</si>
  <si>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</si>
  <si>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</si>
  <si>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</si>
  <si>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</si>
  <si>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</si>
  <si>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</si>
  <si>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</si>
  <si>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</si>
  <si>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</si>
  <si>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</si>
  <si>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</si>
  <si>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</si>
  <si>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</si>
  <si>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</si>
  <si>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</si>
  <si>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</si>
  <si>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</si>
  <si>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</si>
  <si>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</si>
  <si>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</si>
  <si>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</si>
  <si>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</si>
  <si>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</si>
  <si>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</si>
  <si>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</si>
  <si>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</si>
  <si>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</si>
  <si>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</si>
  <si>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</si>
  <si>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</si>
  <si>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</si>
  <si>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</si>
  <si>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</si>
  <si>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</si>
  <si>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</si>
  <si>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</si>
  <si>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</si>
  <si>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</si>
  <si>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</si>
  <si>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</si>
  <si>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</si>
  <si>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</si>
  <si>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</si>
  <si>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</si>
  <si>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</si>
  <si>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</si>
  <si>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</si>
  <si>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</si>
  <si>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</si>
  <si>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</si>
  <si>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</si>
  <si>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</si>
  <si>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</si>
  <si>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</si>
  <si>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</si>
  <si>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</si>
  <si>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</si>
  <si>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</si>
  <si>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</si>
  <si>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</si>
  <si>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</si>
  <si>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</si>
  <si>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</si>
  <si>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</si>
  <si>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</si>
  <si>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</si>
  <si>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</si>
  <si>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</si>
  <si>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</si>
  <si>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</si>
  <si>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</si>
  <si>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</si>
  <si>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</si>
  <si>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</si>
  <si>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</si>
  <si>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</si>
  <si>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</si>
  <si>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</si>
  <si>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</si>
  <si>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</si>
  <si>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</si>
  <si>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</si>
  <si>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</si>
  <si>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</si>
  <si>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</si>
  <si>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</si>
  <si>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</si>
  <si>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</si>
  <si>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</si>
  <si>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</si>
  <si>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</si>
  <si>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</si>
  <si>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</si>
  <si>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</si>
  <si>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</si>
  <si>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</si>
  <si>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</si>
  <si>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</si>
  <si>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</si>
  <si>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</si>
  <si>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</si>
  <si>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</si>
  <si>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</si>
  <si>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</si>
  <si>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</si>
  <si>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</si>
  <si>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</si>
  <si>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</si>
  <si>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</si>
  <si>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</si>
  <si>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</si>
  <si>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</si>
  <si>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</si>
  <si>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</si>
  <si>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</si>
  <si>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</si>
  <si>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</si>
  <si>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</si>
  <si>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</si>
  <si>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</si>
  <si>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</si>
  <si>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</si>
  <si>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</si>
  <si>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</si>
  <si>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</si>
  <si>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</si>
  <si>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</si>
  <si>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</si>
  <si>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</si>
  <si>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</si>
  <si>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</si>
  <si>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</si>
  <si>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</si>
  <si>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</si>
  <si>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</si>
  <si>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</si>
  <si>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</si>
  <si>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</si>
  <si>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</si>
  <si>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</si>
  <si>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</si>
  <si>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</si>
  <si>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</si>
  <si>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</si>
  <si>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</si>
  <si>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</si>
  <si>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</si>
  <si>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</si>
  <si>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</si>
  <si>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</si>
  <si>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</si>
  <si>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</si>
  <si>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</si>
  <si>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</si>
  <si>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</si>
  <si>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</si>
  <si>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</si>
  <si>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</si>
  <si>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</si>
  <si>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</si>
  <si>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</si>
  <si>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</si>
  <si>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</si>
  <si>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</si>
  <si>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</si>
  <si>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</si>
  <si>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</si>
  <si>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</si>
  <si>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</si>
  <si>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</si>
  <si>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</si>
  <si>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</si>
  <si>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</si>
  <si>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</si>
  <si>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</si>
  <si>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</si>
  <si>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</si>
  <si>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</si>
  <si>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</si>
  <si>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</si>
  <si>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</si>
  <si>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</si>
  <si>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</si>
  <si>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</si>
  <si>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</si>
  <si>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</si>
  <si>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</si>
  <si>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</si>
  <si>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</si>
  <si>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</si>
  <si>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</si>
  <si>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</si>
  <si>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</si>
  <si>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</si>
  <si>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</si>
  <si>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</si>
  <si>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</si>
  <si>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</si>
  <si>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</si>
  <si>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</si>
  <si>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</si>
  <si>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</si>
  <si>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</si>
  <si>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</si>
  <si>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</si>
  <si>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</si>
  <si>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</si>
  <si>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</si>
  <si>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</si>
  <si>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</si>
  <si>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</si>
  <si>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</si>
  <si>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</si>
  <si>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</si>
  <si>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</si>
  <si>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</si>
  <si>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</si>
  <si>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</si>
  <si>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</si>
  <si>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</si>
  <si>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</si>
  <si>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</si>
  <si>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</si>
  <si>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</si>
  <si>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</si>
  <si>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</si>
  <si>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</si>
  <si>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</si>
  <si>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</si>
  <si>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</si>
  <si>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</si>
  <si>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</si>
  <si>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</si>
  <si>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</si>
  <si>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</si>
  <si>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</si>
  <si>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</si>
  <si>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</si>
  <si>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</si>
  <si>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</si>
  <si>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</si>
  <si>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</si>
  <si>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</si>
  <si>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</si>
  <si>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</si>
  <si>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</si>
  <si>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</si>
  <si>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</si>
  <si>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</si>
  <si>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</si>
  <si>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</si>
  <si>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</si>
  <si>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</si>
  <si>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</si>
  <si>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</si>
  <si>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</si>
  <si>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</si>
  <si>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</si>
  <si>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</si>
  <si>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</si>
  <si>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</si>
  <si>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</si>
  <si>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</si>
  <si>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</si>
  <si>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</si>
  <si>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</si>
  <si>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</si>
  <si>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</si>
  <si>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</si>
  <si>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</si>
  <si>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</si>
  <si>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</si>
  <si>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</si>
  <si>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</si>
  <si>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</si>
  <si>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</si>
  <si>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</si>
  <si>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</si>
  <si>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</si>
  <si>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</si>
  <si>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</si>
  <si>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</si>
  <si>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</si>
  <si>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</si>
  <si>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</si>
  <si>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</si>
  <si>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</si>
  <si>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</si>
  <si>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</si>
  <si>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</si>
  <si>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</si>
  <si>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</si>
  <si>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</si>
  <si>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</si>
  <si>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</si>
  <si>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</si>
  <si>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</si>
  <si>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</si>
  <si>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</si>
  <si>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</si>
  <si>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</si>
  <si>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</si>
  <si>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</si>
  <si>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</si>
  <si>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</si>
  <si>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</si>
  <si>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</si>
  <si>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</si>
  <si>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</si>
  <si>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</si>
  <si>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</si>
  <si>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</si>
  <si>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</si>
  <si>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</si>
  <si>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</si>
  <si>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</si>
  <si>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</si>
  <si>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</si>
  <si>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</si>
  <si>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</si>
  <si>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</si>
  <si>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</si>
  <si>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</si>
  <si>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</si>
  <si>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</si>
  <si>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</si>
  <si>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</si>
  <si>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</si>
  <si>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</si>
  <si>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</si>
  <si>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</si>
  <si>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</si>
  <si>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</si>
  <si>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</si>
  <si>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</si>
  <si>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</si>
  <si>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</si>
  <si>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</si>
  <si>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</si>
  <si>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</si>
  <si>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</si>
  <si>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</si>
  <si>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</si>
  <si>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</si>
  <si>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</si>
  <si>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</si>
  <si>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</si>
  <si>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</si>
  <si>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</si>
  <si>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</si>
  <si>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</si>
  <si>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</si>
  <si>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</si>
  <si>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</si>
  <si>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</si>
  <si>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</si>
  <si>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</si>
  <si>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</si>
  <si>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</si>
  <si>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</si>
  <si>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</si>
  <si>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</si>
  <si>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</si>
  <si>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</si>
  <si>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</si>
  <si>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</si>
  <si>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</si>
  <si>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</si>
  <si>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</si>
  <si>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</si>
  <si>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</si>
  <si>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</si>
  <si>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</si>
  <si>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</si>
  <si>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</si>
  <si>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</si>
  <si>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</si>
  <si>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</si>
  <si>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</si>
  <si>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</si>
  <si>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</si>
  <si>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</si>
  <si>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</si>
  <si>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</si>
  <si>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</si>
  <si>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</si>
  <si>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</si>
  <si>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</si>
  <si>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</si>
  <si>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</si>
  <si>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</si>
  <si>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</si>
  <si>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</si>
  <si>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</si>
  <si>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</si>
  <si>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</si>
  <si>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</si>
  <si>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</si>
  <si>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</si>
  <si>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</si>
  <si>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</si>
  <si>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</si>
  <si>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</si>
  <si>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</si>
  <si>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</si>
  <si>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</si>
  <si>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</si>
  <si>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</si>
  <si>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</si>
  <si>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</si>
  <si>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</si>
  <si>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</si>
  <si>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</si>
  <si>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</si>
  <si>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</si>
  <si>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</si>
  <si>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</si>
  <si>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</si>
  <si>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</si>
  <si>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</si>
  <si>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</si>
  <si>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</si>
  <si>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</si>
  <si>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</si>
  <si>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</si>
  <si>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</si>
  <si>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</si>
  <si>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</si>
  <si>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</si>
  <si>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</si>
  <si>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</si>
  <si>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</si>
  <si>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</si>
  <si>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</si>
  <si>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</si>
  <si>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</si>
  <si>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</si>
  <si>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</si>
  <si>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</si>
  <si>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</si>
  <si>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</si>
  <si>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</si>
  <si>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</si>
  <si>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</si>
  <si>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</si>
  <si>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</si>
  <si>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</si>
  <si>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</si>
  <si>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</si>
  <si>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</si>
  <si>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</si>
  <si>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</si>
  <si>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</si>
  <si>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</si>
  <si>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</si>
  <si>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</si>
  <si>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</si>
  <si>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</si>
  <si>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</si>
  <si>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</si>
  <si>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</si>
  <si>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</si>
  <si>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</si>
  <si>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</si>
  <si>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</si>
  <si>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</si>
  <si>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</si>
  <si>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</si>
  <si>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</si>
  <si>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</si>
  <si>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</si>
  <si>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</si>
  <si>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</si>
  <si>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</si>
  <si>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</si>
  <si>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</si>
  <si>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</si>
  <si>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</si>
  <si>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</si>
  <si>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</si>
  <si>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</si>
  <si>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</si>
  <si>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</si>
  <si>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</si>
  <si>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</si>
  <si>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</si>
  <si>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</si>
  <si>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</si>
  <si>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</si>
  <si>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</si>
  <si>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</si>
  <si>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</si>
  <si>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</si>
  <si>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</si>
  <si>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</si>
  <si>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</si>
  <si>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</si>
  <si>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</si>
  <si>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</si>
  <si>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</si>
  <si>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</si>
  <si>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</si>
  <si>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</si>
  <si>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</si>
  <si>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</si>
  <si>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</si>
  <si>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</si>
  <si>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</si>
  <si>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</si>
  <si>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</si>
  <si>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</si>
  <si>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</si>
  <si>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</si>
  <si>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</si>
  <si>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</si>
  <si>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</si>
  <si>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</si>
  <si>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</si>
  <si>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</si>
  <si>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</si>
  <si>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</si>
  <si>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</si>
  <si>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</si>
  <si>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</si>
  <si>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</si>
  <si>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</si>
  <si>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</si>
  <si>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</si>
  <si>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</si>
  <si>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</si>
  <si>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</si>
  <si>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</si>
  <si>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</si>
  <si>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</si>
  <si>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</si>
  <si>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</si>
  <si>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</si>
  <si>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</si>
  <si>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</si>
  <si>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</si>
  <si>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</si>
  <si>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</si>
  <si>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</si>
  <si>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</si>
  <si>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</si>
  <si>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</si>
  <si>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</si>
  <si>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</si>
  <si>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</si>
  <si>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</si>
  <si>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</si>
  <si>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</si>
  <si>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</si>
  <si>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</si>
  <si>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</si>
  <si>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</si>
  <si>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</si>
  <si>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</si>
  <si>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</si>
  <si>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</si>
  <si>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</si>
  <si>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</si>
  <si>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</si>
  <si>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</si>
  <si>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</si>
  <si>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</si>
  <si>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</si>
  <si>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</si>
  <si>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</si>
  <si>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</si>
  <si>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</si>
  <si>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</si>
  <si>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</si>
  <si>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</si>
  <si>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</si>
  <si>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</si>
  <si>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</si>
  <si>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</si>
  <si>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</si>
  <si>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</si>
  <si>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</si>
  <si>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</si>
  <si>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</si>
  <si>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</si>
  <si>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</si>
  <si>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</si>
  <si>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</si>
  <si>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</si>
  <si>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</si>
  <si>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</si>
  <si>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</si>
  <si>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</si>
  <si>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</si>
  <si>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</si>
  <si>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</si>
  <si>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</si>
  <si>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</si>
  <si>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</si>
  <si>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</si>
  <si>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</si>
  <si>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</si>
  <si>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</si>
  <si>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</si>
  <si>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</si>
  <si>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</si>
  <si>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</si>
  <si>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</si>
  <si>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</si>
  <si>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</si>
  <si>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</si>
  <si>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</si>
  <si>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</si>
  <si>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</si>
  <si>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</si>
  <si>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</si>
  <si>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</si>
  <si>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</si>
  <si>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</si>
  <si>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</si>
  <si>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</si>
  <si>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</si>
  <si>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</si>
  <si>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</si>
  <si>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</si>
  <si>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</si>
  <si>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</si>
  <si>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</si>
  <si>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</si>
  <si>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</si>
  <si>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</si>
  <si>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</si>
  <si>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</si>
  <si>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</si>
  <si>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</si>
  <si>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</si>
  <si>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</si>
  <si>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</si>
  <si>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</si>
  <si>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</si>
  <si>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</si>
  <si>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</si>
  <si>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</si>
  <si>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</si>
  <si>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</si>
  <si>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</si>
  <si>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</si>
  <si>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</si>
  <si>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</si>
  <si>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</si>
  <si>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</si>
  <si>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</si>
  <si>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</si>
  <si>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</si>
  <si>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</si>
  <si>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</si>
  <si>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</si>
  <si>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</si>
  <si>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</si>
  <si>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</si>
  <si>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</si>
  <si>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</si>
  <si>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</si>
  <si>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</si>
  <si>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</si>
  <si>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</si>
  <si>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</si>
  <si>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</si>
  <si>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</si>
  <si>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</si>
  <si>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</si>
  <si>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</si>
  <si>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</si>
  <si>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</si>
  <si>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</si>
  <si>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</si>
  <si>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</si>
  <si>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</si>
  <si>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</si>
  <si>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</si>
  <si>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</si>
  <si>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</si>
  <si>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</si>
  <si>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</si>
  <si>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</si>
  <si>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</si>
  <si>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</si>
  <si>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</si>
  <si>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</si>
  <si>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</si>
  <si>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</si>
  <si>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</si>
  <si>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</si>
  <si>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</si>
  <si>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</si>
  <si>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</si>
  <si>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</si>
  <si>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</si>
  <si>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</si>
  <si>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</si>
  <si>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</si>
  <si>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</si>
  <si>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</si>
  <si>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</si>
  <si>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</si>
  <si>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</si>
  <si>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</si>
  <si>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</si>
  <si>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</si>
  <si>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</si>
  <si>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</si>
  <si>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</si>
  <si>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</si>
  <si>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</si>
  <si>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</si>
  <si>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</si>
  <si>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</si>
  <si>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</si>
  <si>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</si>
  <si>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</si>
  <si>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</si>
  <si>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</si>
  <si>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</si>
  <si>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</si>
  <si>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</si>
  <si>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</si>
  <si>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</si>
  <si>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</si>
  <si>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</si>
  <si>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</si>
  <si>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</si>
  <si>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</si>
  <si>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</si>
  <si>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</si>
  <si>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</si>
  <si>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</si>
  <si>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</si>
  <si>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</si>
  <si>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</si>
  <si>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</si>
  <si>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</si>
  <si>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</si>
  <si>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</si>
  <si>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</si>
  <si>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</si>
  <si>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</si>
  <si>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</si>
  <si>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</si>
  <si>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</si>
  <si>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</si>
  <si>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</si>
  <si>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</si>
  <si>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</si>
  <si>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</si>
  <si>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</si>
  <si>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</si>
  <si>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</si>
  <si>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</si>
  <si>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</si>
  <si>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</si>
  <si>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</si>
  <si>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</si>
  <si>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</si>
  <si>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</si>
  <si>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</si>
  <si>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</si>
  <si>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</si>
  <si>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</si>
  <si>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</si>
  <si>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</si>
  <si>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</si>
  <si>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</si>
  <si>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</si>
  <si>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</si>
  <si>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</si>
  <si>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</si>
  <si>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</si>
  <si>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</si>
  <si>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</si>
  <si>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</si>
  <si>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</si>
  <si>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</si>
  <si>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</si>
  <si>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</si>
  <si>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</si>
  <si>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</si>
  <si>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</si>
  <si>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</si>
  <si>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</si>
  <si>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</si>
  <si>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</si>
  <si>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</si>
  <si>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</si>
  <si>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</si>
  <si>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</si>
  <si>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</si>
  <si>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</si>
  <si>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</si>
  <si>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</si>
  <si>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</si>
  <si>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</si>
  <si>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</si>
  <si>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</si>
  <si>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</si>
  <si>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</si>
  <si>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</si>
  <si>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</si>
  <si>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</si>
  <si>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</si>
  <si>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</si>
  <si>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</si>
  <si>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</si>
  <si>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</si>
  <si>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</si>
  <si>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</si>
  <si>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</si>
  <si>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</si>
  <si>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</si>
  <si>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</si>
  <si>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</si>
  <si>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</si>
  <si>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</si>
  <si>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</si>
  <si>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</si>
  <si>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</si>
  <si>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</si>
  <si>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</si>
  <si>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</si>
  <si>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</si>
  <si>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</si>
  <si>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</si>
  <si>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</si>
  <si>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</si>
  <si>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</si>
  <si>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</si>
  <si>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</si>
  <si>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</si>
  <si>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</si>
  <si>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</si>
  <si>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</si>
  <si>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</si>
  <si>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</si>
  <si>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</si>
  <si>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</si>
  <si>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</si>
  <si>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</si>
  <si>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</si>
  <si>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</si>
  <si>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</si>
  <si>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</si>
  <si>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</si>
  <si>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</si>
  <si>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</si>
  <si>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</si>
  <si>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</si>
  <si>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</si>
  <si>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</si>
  <si>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</si>
  <si>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</si>
  <si>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</si>
  <si>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</si>
  <si>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</si>
  <si>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</si>
  <si>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</si>
  <si>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</si>
  <si>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</si>
  <si>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</si>
  <si>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</si>
  <si>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</si>
  <si>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</si>
  <si>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</si>
  <si>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</si>
  <si>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</si>
  <si>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</si>
  <si>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</si>
  <si>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</si>
  <si>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</si>
  <si>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</si>
  <si>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</si>
  <si>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</si>
  <si>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</si>
  <si>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</si>
  <si>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</si>
  <si>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</si>
  <si>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</si>
  <si>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</si>
  <si>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</si>
  <si>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</si>
  <si>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</si>
  <si>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</si>
  <si>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</si>
  <si>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</si>
  <si>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</si>
  <si>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</si>
  <si>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</si>
  <si>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</si>
  <si>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</si>
  <si>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</si>
  <si>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</si>
  <si>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</si>
  <si>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</si>
  <si>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</si>
  <si>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</si>
  <si>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</si>
  <si>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</si>
  <si>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</si>
  <si>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</si>
  <si>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</si>
  <si>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</si>
  <si>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</si>
  <si>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</si>
  <si>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</si>
  <si>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</si>
  <si>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</si>
  <si>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</si>
  <si>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</si>
  <si>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</si>
  <si>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</si>
  <si>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</si>
  <si>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</si>
  <si>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</si>
  <si>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</si>
  <si>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</si>
  <si>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</si>
  <si>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</si>
  <si>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</si>
  <si>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</si>
  <si>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</si>
  <si>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</si>
  <si>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</si>
  <si>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</si>
  <si>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</si>
  <si>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</si>
  <si>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</si>
  <si>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</si>
  <si>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</si>
  <si>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</si>
  <si>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</si>
  <si>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</si>
  <si>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</si>
  <si>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</si>
  <si>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</si>
  <si>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</si>
  <si>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</si>
  <si>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</si>
  <si>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</si>
  <si>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</si>
  <si>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</si>
  <si>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</si>
  <si>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</si>
  <si>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</si>
  <si>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</si>
  <si>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</si>
  <si>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</si>
  <si>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</si>
  <si>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</si>
  <si>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</si>
  <si>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</si>
  <si>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</si>
  <si>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</si>
  <si>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</si>
  <si>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</si>
  <si>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</si>
  <si>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</si>
  <si>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</si>
  <si>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</si>
  <si>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</si>
  <si>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</si>
  <si>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</si>
  <si>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</si>
  <si>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</si>
  <si>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</si>
  <si>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</si>
  <si>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</si>
  <si>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</si>
  <si>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</si>
  <si>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</si>
  <si>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</si>
  <si>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</si>
  <si>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</si>
  <si>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</si>
  <si>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</si>
  <si>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</si>
  <si>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</si>
  <si>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</si>
  <si>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</si>
  <si>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</si>
  <si>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</si>
  <si>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</si>
  <si>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</si>
  <si>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</si>
  <si>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</si>
  <si>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</si>
  <si>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</si>
  <si>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</si>
  <si>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</si>
  <si>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</si>
  <si>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</si>
  <si>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</si>
  <si>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</si>
  <si>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</si>
  <si>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</si>
  <si>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</si>
  <si>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</si>
  <si>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</si>
  <si>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</si>
  <si>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</si>
  <si>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</si>
  <si>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</si>
  <si>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</si>
  <si>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</si>
  <si>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</si>
  <si>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</si>
  <si>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</si>
  <si>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</si>
  <si>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</si>
  <si>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</si>
  <si>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</si>
  <si>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</si>
  <si>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</si>
  <si>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</si>
  <si>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</si>
  <si>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</si>
  <si>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</si>
  <si>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</si>
  <si>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</si>
  <si>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</si>
  <si>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</si>
  <si>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</si>
  <si>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</si>
  <si>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</si>
  <si>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</si>
  <si>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</si>
  <si>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</si>
  <si>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</si>
  <si>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</si>
  <si>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</si>
  <si>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</si>
  <si>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</si>
  <si>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</si>
  <si>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</si>
  <si>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</si>
  <si>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</si>
  <si>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</si>
  <si>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</si>
  <si>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</si>
  <si>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</si>
  <si>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</si>
  <si>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</si>
  <si>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</si>
  <si>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</si>
  <si>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</si>
  <si>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</si>
  <si>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</si>
  <si>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</si>
  <si>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</si>
  <si>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</si>
  <si>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</si>
  <si>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</si>
  <si>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</si>
  <si>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</si>
  <si>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</si>
  <si>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</si>
  <si>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</si>
  <si>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</si>
  <si>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</si>
  <si>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</si>
  <si>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</si>
  <si>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</si>
  <si>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</si>
  <si>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</si>
  <si>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</si>
  <si>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</si>
  <si>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</si>
  <si>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</si>
  <si>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</si>
  <si>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</si>
  <si>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</si>
  <si>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</si>
  <si>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</si>
  <si>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</si>
  <si>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</si>
  <si>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</si>
  <si>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</si>
  <si>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</si>
  <si>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</si>
  <si>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</si>
  <si>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</si>
  <si>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</si>
  <si>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</si>
  <si>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</si>
  <si>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</si>
  <si>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</si>
  <si>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</si>
  <si>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</si>
  <si>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</si>
  <si>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</si>
  <si>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</si>
  <si>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</si>
  <si>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</si>
  <si>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</si>
  <si>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</si>
  <si>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</si>
  <si>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</si>
  <si>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</si>
  <si>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</si>
  <si>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</si>
  <si>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</si>
  <si>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</si>
  <si>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</si>
  <si>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</si>
  <si>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</si>
  <si>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</si>
  <si>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</si>
  <si>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</si>
  <si>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</si>
  <si>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</si>
  <si>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</si>
  <si>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</si>
  <si>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</si>
  <si>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</si>
  <si>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</si>
  <si>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</si>
  <si>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</si>
  <si>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</si>
  <si>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</si>
  <si>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</si>
  <si>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</si>
  <si>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</si>
  <si>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</si>
  <si>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</si>
  <si>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</si>
  <si>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</si>
  <si>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</si>
  <si>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</si>
  <si>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</si>
  <si>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</si>
  <si>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</si>
  <si>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</si>
  <si>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</si>
  <si>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</si>
  <si>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</si>
  <si>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</si>
  <si>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</si>
  <si>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</si>
  <si>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</si>
  <si>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</si>
  <si>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</si>
  <si>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</si>
  <si>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</si>
  <si>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</si>
  <si>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</si>
  <si>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</si>
  <si>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</si>
  <si>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</si>
  <si>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</si>
  <si>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</si>
  <si>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</si>
  <si>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</si>
  <si>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</si>
  <si>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</si>
  <si>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</si>
  <si>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</si>
  <si>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</si>
  <si>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</si>
  <si>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</si>
  <si>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</si>
  <si>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</si>
  <si>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</si>
  <si>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</si>
  <si>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</si>
  <si>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</si>
  <si>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</si>
  <si>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</si>
  <si>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</si>
  <si>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</si>
  <si>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</si>
  <si>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</si>
  <si>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</si>
  <si>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</si>
  <si>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</si>
  <si>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</si>
  <si>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</si>
  <si>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</si>
  <si>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</si>
  <si>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</si>
  <si>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</si>
  <si>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</si>
  <si>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</si>
  <si>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</si>
  <si>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</si>
  <si>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</si>
  <si>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</si>
  <si>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</si>
  <si>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</si>
  <si>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</si>
  <si>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</si>
  <si>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</si>
  <si>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</si>
  <si>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</si>
  <si>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</si>
  <si>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</si>
  <si>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</si>
  <si>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</si>
  <si>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</si>
  <si>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</si>
  <si>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</si>
  <si>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</si>
  <si>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</si>
  <si>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</si>
  <si>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</si>
  <si>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</si>
  <si>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</si>
  <si>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</si>
  <si>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</si>
  <si>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</si>
  <si>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</si>
  <si>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</si>
  <si>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</si>
  <si>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</si>
  <si>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</si>
  <si>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</si>
  <si>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</si>
  <si>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</si>
  <si>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</si>
  <si>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</si>
  <si>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</si>
  <si>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</si>
  <si>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</si>
  <si>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</si>
  <si>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</si>
  <si>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</si>
  <si>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</si>
  <si>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</si>
  <si>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</si>
  <si>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</si>
  <si>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</si>
  <si>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</si>
  <si>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</si>
  <si>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</si>
  <si>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</si>
  <si>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</si>
  <si>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</si>
  <si>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</si>
  <si>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</si>
  <si>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</si>
  <si>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</si>
  <si>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</si>
  <si>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</si>
  <si>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</si>
  <si>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</si>
  <si>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</si>
  <si>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</si>
  <si>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</si>
  <si>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</si>
  <si>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</si>
  <si>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</si>
  <si>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</si>
  <si>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</si>
  <si>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</si>
  <si>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</si>
  <si>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</si>
  <si>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</si>
  <si>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</si>
  <si>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</si>
  <si>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</si>
  <si>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</si>
  <si>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</si>
  <si>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</si>
  <si>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</si>
  <si>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</si>
  <si>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</si>
  <si>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</si>
  <si>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</si>
  <si>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</si>
  <si>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</si>
  <si>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</si>
  <si>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</si>
  <si>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</si>
  <si>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</si>
  <si>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</si>
  <si>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</si>
  <si>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</si>
  <si>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</si>
  <si>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</si>
  <si>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</si>
  <si>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</si>
  <si>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</si>
  <si>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</si>
  <si>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</si>
  <si>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</si>
  <si>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</si>
  <si>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</si>
  <si>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</si>
  <si>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</si>
  <si>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</si>
  <si>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</si>
  <si>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</si>
  <si>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</si>
  <si>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</si>
  <si>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</si>
  <si>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</si>
  <si>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</si>
  <si>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</si>
  <si>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</si>
  <si>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</si>
  <si>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</si>
  <si>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</si>
  <si>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</si>
  <si>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</si>
  <si>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</si>
  <si>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</si>
  <si>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</si>
  <si>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</si>
  <si>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</si>
  <si>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</si>
  <si>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</si>
  <si>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</si>
  <si>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</si>
  <si>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</si>
  <si>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</si>
  <si>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</si>
  <si>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</si>
  <si>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</si>
  <si>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</si>
  <si>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</si>
  <si>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</si>
  <si>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</si>
  <si>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</si>
  <si>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</si>
  <si>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</si>
  <si>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</si>
  <si>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</si>
  <si>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</si>
  <si>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</si>
  <si>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</si>
  <si>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</si>
  <si>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</si>
  <si>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</si>
  <si>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</si>
  <si>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</si>
  <si>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</si>
  <si>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</si>
  <si>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</si>
  <si>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</si>
  <si>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</si>
  <si>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</si>
  <si>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</si>
  <si>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</si>
  <si>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</si>
  <si>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</si>
  <si>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</si>
  <si>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</si>
  <si>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</si>
  <si>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</si>
  <si>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</si>
  <si>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</si>
  <si>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</si>
  <si>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</si>
  <si>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</si>
  <si>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</si>
  <si>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</si>
  <si>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</si>
  <si>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</si>
  <si>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</si>
  <si>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</si>
  <si>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</si>
  <si>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</si>
  <si>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</si>
  <si>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</si>
  <si>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</si>
  <si>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</si>
  <si>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</si>
  <si>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</si>
  <si>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</si>
  <si>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</si>
  <si>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</si>
  <si>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</si>
  <si>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</si>
  <si>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</si>
  <si>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</si>
  <si>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</si>
  <si>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</si>
  <si>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</si>
  <si>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</si>
  <si>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</si>
  <si>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</si>
  <si>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</si>
  <si>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</si>
  <si>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</si>
  <si>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</si>
  <si>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</si>
  <si>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</si>
  <si>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</si>
  <si>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</si>
  <si>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</si>
  <si>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</si>
  <si>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</si>
  <si>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</si>
  <si>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</si>
  <si>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</si>
  <si>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</si>
  <si>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</si>
  <si>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</si>
  <si>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</si>
  <si>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</si>
  <si>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</si>
  <si>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</si>
  <si>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</si>
  <si>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</si>
  <si>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</si>
  <si>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</si>
  <si>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</si>
  <si>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</si>
  <si>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</si>
  <si>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</si>
  <si>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</si>
  <si>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</si>
  <si>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</si>
  <si>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</si>
  <si>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</si>
  <si>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</si>
  <si>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</si>
  <si>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</si>
  <si>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</si>
  <si>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</si>
  <si>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</si>
  <si>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</si>
  <si>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</si>
  <si>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</si>
  <si>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</si>
  <si>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</si>
  <si>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</si>
  <si>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</si>
  <si>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</si>
  <si>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</si>
  <si>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</si>
  <si>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</si>
  <si>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</si>
  <si>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</si>
  <si>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</si>
  <si>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</si>
  <si>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</si>
  <si>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</si>
  <si>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</si>
  <si>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</si>
  <si>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</si>
  <si>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</si>
  <si>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</si>
  <si>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</si>
  <si>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</si>
  <si>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</si>
  <si>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</si>
  <si>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</si>
  <si>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</si>
  <si>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</si>
  <si>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</si>
  <si>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</si>
  <si>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</si>
  <si>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</si>
  <si>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</si>
  <si>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</si>
  <si>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</si>
  <si>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</si>
  <si>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</si>
  <si>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</si>
  <si>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</si>
  <si>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</si>
  <si>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</si>
  <si>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</si>
  <si>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</si>
  <si>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</si>
  <si>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</si>
  <si>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</si>
  <si>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</si>
  <si>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</si>
  <si>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</si>
  <si>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</si>
  <si>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</si>
  <si>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</si>
  <si>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</si>
  <si>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</si>
  <si>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</si>
  <si>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</si>
  <si>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</si>
  <si>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</si>
  <si>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</si>
  <si>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</si>
  <si>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</si>
  <si>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</si>
  <si>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</si>
  <si>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</si>
  <si>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</si>
  <si>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</si>
  <si>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</si>
  <si>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</si>
  <si>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</si>
  <si>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</si>
  <si>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</si>
  <si>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</si>
  <si>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</si>
  <si>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</si>
  <si>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</si>
  <si>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</si>
  <si>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</si>
  <si>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</si>
  <si>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</si>
  <si>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</si>
  <si>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</si>
  <si>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</si>
  <si>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</si>
  <si>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</si>
  <si>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</si>
  <si>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</si>
  <si>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</si>
  <si>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</si>
  <si>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</si>
  <si>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</si>
  <si>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</si>
  <si>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</si>
  <si>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</si>
  <si>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</si>
  <si>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</si>
  <si>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</si>
  <si>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</si>
  <si>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</si>
  <si>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</si>
  <si>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</si>
  <si>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</si>
  <si>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</si>
  <si>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</si>
  <si>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</si>
  <si>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</si>
  <si>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</si>
  <si>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</si>
  <si>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</si>
  <si>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</si>
  <si>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</si>
  <si>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</si>
  <si>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</si>
  <si>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</si>
  <si>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</si>
  <si>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</si>
  <si>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</si>
  <si>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</si>
  <si>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</si>
  <si>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</si>
  <si>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</si>
  <si>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</si>
  <si>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</si>
  <si>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</si>
  <si>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</si>
  <si>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</si>
  <si>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</si>
  <si>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</si>
  <si>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</si>
  <si>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</si>
  <si>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</si>
  <si>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</si>
  <si>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</si>
  <si>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</si>
  <si>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</si>
  <si>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</si>
  <si>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</si>
  <si>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</si>
  <si>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</si>
  <si>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</si>
  <si>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</si>
  <si>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</si>
  <si>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</si>
  <si>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</si>
  <si>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</si>
  <si>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</si>
  <si>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</si>
  <si>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</si>
  <si>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</si>
  <si>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</si>
  <si>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</si>
  <si>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</si>
  <si>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</si>
  <si>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</si>
  <si>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</si>
  <si>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</si>
  <si>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</si>
  <si>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</si>
  <si>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</si>
  <si>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</si>
  <si>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</si>
  <si>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</si>
  <si>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</si>
  <si>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</si>
  <si>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</si>
  <si>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</si>
  <si>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</si>
  <si>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</si>
  <si>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</si>
  <si>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</si>
  <si>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</si>
  <si>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</si>
  <si>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</si>
  <si>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</si>
  <si>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</si>
  <si>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</si>
  <si>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</si>
  <si>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</si>
  <si>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</si>
  <si>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</si>
  <si>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</si>
  <si>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</si>
  <si>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</si>
  <si>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</si>
  <si>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</si>
  <si>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</si>
  <si>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</si>
  <si>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</si>
  <si>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</si>
  <si>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</si>
  <si>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</si>
  <si>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</si>
  <si>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</si>
  <si>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</si>
  <si>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</si>
  <si>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</si>
  <si>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</si>
  <si>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</si>
  <si>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</si>
  <si>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</si>
  <si>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</si>
  <si>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</si>
  <si>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</si>
  <si>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</si>
  <si>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</si>
  <si>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</si>
  <si>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</si>
  <si>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</si>
  <si>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</si>
  <si>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</si>
  <si>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</si>
  <si>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</si>
  <si>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</si>
  <si>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</si>
  <si>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</si>
  <si>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</si>
  <si>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</si>
  <si>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</si>
  <si>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</si>
  <si>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</si>
  <si>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</si>
  <si>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</si>
  <si>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</si>
  <si>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</si>
  <si>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</si>
  <si>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</si>
  <si>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</si>
  <si>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</si>
  <si>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</si>
  <si>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</si>
  <si>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</si>
  <si>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</si>
  <si>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</si>
  <si>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</si>
  <si>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</si>
  <si>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</si>
  <si>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</si>
  <si>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</si>
  <si>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</si>
  <si>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</si>
  <si>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</si>
  <si>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</si>
  <si>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</si>
  <si>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</si>
  <si>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</si>
  <si>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</si>
  <si>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</si>
  <si>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</si>
  <si>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</si>
  <si>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</si>
  <si>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</si>
  <si>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</si>
  <si>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</si>
  <si>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</si>
  <si>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</si>
  <si>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</si>
  <si>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</si>
  <si>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</si>
  <si>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</si>
  <si>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</si>
  <si>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</si>
  <si>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</si>
  <si>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</si>
  <si>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</si>
  <si>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</si>
  <si>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</si>
  <si>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</si>
  <si>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</si>
  <si>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</si>
  <si>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</si>
  <si>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</si>
  <si>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</si>
  <si>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</si>
  <si>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</si>
  <si>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</si>
  <si>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</si>
  <si>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</si>
  <si>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</si>
  <si>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</si>
  <si>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</si>
  <si>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</si>
  <si>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</si>
  <si>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</si>
  <si>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</si>
  <si>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</si>
  <si>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</si>
  <si>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</si>
  <si>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</si>
  <si>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</si>
  <si>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</si>
  <si>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</si>
  <si>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</si>
  <si>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</si>
  <si>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</si>
  <si>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</si>
  <si>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</si>
  <si>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</si>
  <si>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</si>
  <si>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</si>
  <si>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</si>
  <si>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</si>
  <si>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</si>
  <si>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</si>
  <si>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</si>
  <si>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</si>
  <si>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</si>
  <si>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</si>
  <si>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</si>
  <si>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</si>
  <si>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</si>
  <si>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</si>
  <si>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</si>
  <si>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</si>
  <si>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</si>
  <si>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</si>
  <si>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</si>
  <si>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</si>
  <si>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</si>
  <si>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</si>
  <si>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</si>
  <si>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</si>
  <si>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</si>
  <si>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</si>
  <si>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</si>
  <si>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</si>
  <si>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</si>
  <si>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</si>
  <si>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</si>
  <si>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</si>
  <si>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</si>
  <si>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</si>
  <si>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</si>
  <si>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</si>
  <si>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</si>
  <si>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</si>
  <si>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</si>
  <si>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</si>
  <si>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</si>
  <si>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</si>
  <si>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</si>
  <si>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</si>
  <si>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</si>
  <si>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</si>
  <si>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</si>
  <si>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</si>
  <si>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</si>
  <si>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</si>
  <si>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</si>
  <si>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</si>
  <si>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</si>
  <si>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</si>
  <si>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</si>
  <si>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</si>
  <si>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</si>
  <si>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</si>
  <si>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</si>
  <si>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</si>
  <si>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</si>
  <si>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</si>
  <si>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</si>
  <si>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</si>
  <si>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</si>
  <si>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</si>
  <si>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</si>
  <si>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</si>
  <si>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</si>
  <si>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</si>
  <si>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</si>
  <si>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</si>
  <si>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</si>
  <si>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</si>
  <si>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</si>
  <si>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</si>
  <si>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</si>
  <si>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</si>
  <si>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</si>
  <si>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</si>
  <si>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</si>
  <si>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</si>
  <si>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</si>
  <si>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</si>
  <si>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</si>
  <si>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</si>
  <si>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</si>
  <si>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</si>
  <si>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</si>
  <si>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</si>
  <si>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</si>
  <si>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</si>
  <si>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</si>
  <si>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</si>
  <si>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</si>
  <si>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</si>
  <si>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</si>
  <si>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</si>
  <si>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</si>
  <si>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</si>
  <si>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</si>
  <si>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</si>
  <si>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</si>
  <si>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</si>
  <si>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</si>
  <si>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</si>
  <si>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</si>
  <si>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</si>
  <si>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</si>
  <si>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</si>
  <si>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</si>
  <si>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</si>
  <si>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</si>
  <si>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</si>
  <si>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</si>
  <si>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</si>
  <si>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</si>
  <si>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</si>
  <si>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</si>
  <si>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</si>
  <si>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</si>
  <si>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</si>
  <si>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</si>
  <si>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</si>
  <si>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</si>
  <si>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</si>
  <si>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</si>
  <si>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</si>
  <si>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</si>
  <si>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</si>
  <si>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</si>
  <si>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</si>
  <si>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</si>
  <si>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</si>
  <si>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</si>
  <si>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</si>
  <si>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</si>
  <si>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</si>
  <si>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</si>
  <si>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</si>
  <si>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</si>
  <si>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</si>
  <si>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</si>
  <si>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</si>
  <si>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</si>
  <si>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</si>
  <si>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</si>
  <si>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</si>
  <si>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</si>
  <si>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</si>
  <si>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</si>
  <si>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</si>
  <si>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</si>
  <si>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</si>
  <si>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</si>
  <si>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</si>
  <si>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</si>
  <si>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</si>
  <si>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</si>
  <si>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</si>
  <si>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</si>
  <si>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</si>
  <si>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</si>
  <si>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</si>
  <si>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</si>
  <si>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</si>
  <si>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</si>
  <si>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</si>
  <si>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</si>
  <si>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</si>
  <si>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</si>
  <si>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</si>
  <si>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</si>
  <si>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</si>
  <si>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</si>
  <si>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</si>
  <si>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</si>
  <si>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</si>
  <si>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</si>
  <si>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</si>
  <si>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</si>
  <si>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</si>
  <si>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</si>
  <si>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</si>
  <si>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</si>
  <si>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</si>
  <si>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</si>
  <si>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</si>
  <si>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</si>
  <si>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</si>
  <si>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</si>
  <si>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</si>
  <si>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</si>
  <si>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</si>
  <si>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</si>
  <si>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</si>
  <si>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</si>
  <si>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</si>
  <si>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</si>
  <si>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</si>
  <si>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</si>
  <si>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</si>
  <si>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</si>
  <si>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</si>
  <si>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</si>
  <si>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</si>
  <si>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</si>
  <si>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</si>
  <si>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</si>
  <si>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</si>
  <si>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</si>
  <si>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</si>
  <si>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</si>
  <si>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</si>
  <si>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</si>
  <si>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</si>
  <si>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</si>
  <si>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</si>
  <si>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</si>
  <si>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</si>
  <si>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</si>
  <si>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</si>
  <si>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</si>
  <si>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</si>
  <si>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</si>
  <si>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</si>
  <si>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</si>
  <si>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</si>
  <si>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</si>
  <si>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</si>
  <si>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</si>
  <si>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</si>
  <si>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</si>
  <si>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</si>
  <si>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</si>
  <si>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</si>
  <si>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</si>
  <si>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</si>
  <si>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</si>
  <si>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</si>
  <si>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</si>
  <si>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</si>
  <si>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</si>
  <si>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</si>
  <si>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</si>
  <si>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</si>
  <si>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</si>
  <si>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</si>
  <si>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</si>
  <si>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</si>
  <si>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</si>
  <si>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</si>
  <si>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</si>
  <si>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</si>
  <si>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</si>
  <si>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</si>
  <si>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</si>
  <si>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</si>
  <si>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</si>
  <si>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</si>
  <si>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</si>
  <si>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</si>
  <si>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</si>
  <si>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</si>
  <si>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</si>
  <si>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</si>
  <si>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</si>
  <si>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</si>
  <si>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</si>
  <si>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</si>
  <si>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</si>
  <si>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</si>
  <si>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</si>
  <si>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</si>
  <si>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</si>
  <si>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</si>
  <si>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</si>
  <si>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</si>
  <si>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</si>
  <si>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</si>
  <si>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</si>
  <si>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</si>
  <si>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</si>
  <si>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</si>
  <si>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</si>
  <si>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</si>
  <si>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</si>
  <si>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</si>
  <si>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</si>
  <si>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</si>
  <si>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</si>
  <si>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</si>
  <si>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</si>
  <si>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</si>
  <si>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</si>
  <si>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</si>
  <si>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</si>
  <si>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</si>
  <si>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</si>
  <si>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</si>
  <si>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</si>
  <si>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</si>
  <si>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</si>
  <si>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</si>
  <si>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</si>
  <si>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</si>
  <si>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</si>
  <si>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</si>
  <si>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</si>
  <si>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</si>
  <si>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</si>
  <si>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</si>
  <si>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</si>
  <si>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</si>
  <si>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</si>
  <si>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</si>
  <si>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</si>
  <si>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</si>
  <si>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</si>
  <si>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</si>
  <si>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</si>
  <si>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</si>
  <si>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</si>
  <si>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</si>
  <si>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</si>
  <si>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</si>
  <si>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</si>
  <si>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</si>
  <si>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</si>
  <si>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</si>
  <si>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</si>
  <si>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</si>
  <si>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</si>
  <si>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</si>
  <si>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</si>
  <si>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</si>
  <si>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</si>
  <si>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</si>
  <si>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</si>
  <si>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</si>
  <si>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</si>
  <si>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</si>
  <si>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</si>
  <si>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</si>
  <si>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</si>
  <si>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</si>
  <si>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</si>
  <si>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</si>
  <si>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</si>
  <si>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</si>
  <si>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</si>
  <si>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</si>
  <si>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</si>
  <si>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</si>
  <si>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</si>
  <si>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</si>
  <si>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</si>
  <si>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</si>
  <si>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</si>
  <si>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</si>
  <si>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</si>
  <si>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</si>
  <si>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</si>
  <si>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</si>
  <si>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</si>
  <si>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</si>
  <si>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</si>
  <si>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</si>
  <si>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</si>
  <si>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</si>
  <si>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</si>
  <si>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</si>
  <si>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</si>
  <si>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</si>
  <si>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</si>
  <si>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</si>
  <si>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</si>
  <si>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</si>
  <si>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</si>
  <si>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</si>
  <si>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</si>
  <si>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</si>
  <si>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</si>
  <si>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</si>
  <si>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</si>
  <si>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</si>
  <si>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</si>
  <si>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</si>
  <si>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</si>
  <si>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</si>
  <si>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</si>
  <si>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</si>
  <si>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</si>
  <si>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</si>
  <si>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</si>
  <si>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</si>
  <si>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</si>
  <si>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</si>
  <si>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</si>
  <si>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</si>
  <si>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</si>
  <si>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</si>
  <si>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</si>
  <si>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</si>
  <si>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</si>
  <si>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</si>
  <si>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</si>
  <si>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</si>
  <si>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</si>
  <si>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</si>
  <si>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</si>
  <si>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</si>
  <si>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</si>
  <si>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</si>
  <si>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</si>
  <si>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</si>
  <si>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</si>
  <si>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</si>
  <si>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</si>
  <si>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</si>
  <si>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</si>
  <si>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</si>
  <si>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</si>
  <si>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</si>
  <si>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</si>
  <si>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</si>
  <si>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</si>
  <si>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</si>
  <si>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</si>
  <si>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</si>
  <si>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</si>
  <si>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</si>
  <si>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</si>
  <si>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</si>
  <si>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</si>
  <si>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</si>
  <si>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</si>
  <si>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</si>
  <si>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</si>
  <si>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</si>
  <si>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</si>
  <si>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</si>
  <si>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</si>
  <si>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</si>
  <si>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</si>
  <si>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</si>
  <si>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</si>
  <si>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</si>
  <si>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</si>
  <si>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</si>
  <si>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</si>
  <si>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</si>
  <si>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</si>
  <si>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</si>
  <si>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</si>
  <si>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</si>
  <si>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</si>
  <si>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</si>
  <si>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</si>
  <si>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</si>
  <si>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</si>
  <si>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</si>
  <si>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</si>
  <si>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</si>
  <si>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</si>
  <si>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</si>
  <si>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</si>
  <si>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</si>
  <si>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</si>
  <si>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</si>
  <si>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</si>
  <si>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</si>
  <si>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</si>
  <si>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</si>
  <si>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</si>
  <si>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</si>
  <si>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</si>
  <si>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</si>
  <si>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</si>
  <si>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</si>
  <si>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</si>
  <si>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</si>
  <si>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</si>
  <si>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</si>
  <si>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</si>
  <si>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</si>
  <si>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</si>
  <si>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</si>
  <si>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</si>
  <si>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</si>
  <si>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</si>
  <si>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</si>
  <si>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</si>
  <si>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</si>
  <si>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</si>
  <si>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</si>
  <si>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</si>
  <si>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</si>
  <si>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</si>
  <si>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</si>
  <si>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</si>
  <si>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</si>
  <si>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</si>
  <si>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</si>
  <si>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</si>
  <si>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</si>
  <si>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</si>
  <si>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</si>
  <si>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</si>
  <si>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</si>
  <si>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</si>
  <si>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</si>
  <si>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</si>
  <si>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</si>
  <si>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</si>
  <si>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</si>
  <si>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</si>
  <si>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</si>
  <si>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</si>
  <si>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</si>
  <si>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</si>
  <si>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</si>
  <si>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</si>
  <si>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</si>
  <si>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</si>
  <si>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</si>
  <si>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</si>
  <si>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</si>
  <si>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</si>
  <si>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</si>
  <si>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</si>
  <si>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</si>
  <si>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</si>
  <si>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</si>
  <si>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</si>
  <si>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</si>
  <si>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</si>
  <si>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</si>
  <si>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</si>
  <si>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</si>
  <si>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</si>
  <si>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</si>
  <si>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</si>
  <si>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</si>
  <si>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</si>
  <si>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</si>
  <si>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</si>
  <si>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</si>
  <si>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</si>
  <si>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</si>
  <si>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</si>
  <si>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</si>
  <si>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</si>
  <si>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</si>
  <si>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</si>
  <si>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</si>
  <si>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</si>
  <si>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</si>
  <si>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</si>
  <si>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</si>
  <si>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</si>
  <si>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</si>
  <si>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</si>
  <si>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</si>
  <si>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</si>
  <si>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</si>
  <si>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</si>
  <si>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</si>
  <si>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</si>
  <si>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</si>
  <si>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</si>
  <si>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</si>
  <si>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</si>
  <si>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</si>
  <si>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</si>
  <si>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</si>
  <si>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</si>
  <si>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</si>
  <si>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</si>
  <si>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</si>
  <si>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</si>
  <si>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</si>
  <si>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</si>
  <si>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</si>
  <si>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</si>
  <si>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</si>
  <si>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</si>
  <si>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</si>
  <si>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</si>
  <si>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</si>
  <si>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</si>
  <si>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</si>
  <si>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</si>
  <si>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</si>
  <si>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</si>
  <si>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</si>
  <si>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</si>
  <si>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</si>
  <si>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</si>
  <si>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</si>
  <si>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</si>
  <si>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</si>
  <si>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</si>
  <si>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</si>
  <si>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</si>
  <si>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</si>
  <si>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</si>
  <si>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</si>
  <si>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</si>
  <si>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</si>
  <si>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</si>
  <si>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</si>
  <si>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</si>
  <si>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</si>
  <si>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</si>
  <si>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</si>
  <si>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</si>
  <si>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</si>
  <si>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</si>
  <si>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</si>
  <si>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</si>
  <si>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</si>
  <si>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</si>
  <si>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</si>
  <si>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</si>
  <si>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</si>
  <si>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</si>
  <si>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</si>
  <si>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</si>
  <si>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</si>
  <si>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</si>
  <si>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</si>
  <si>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</si>
  <si>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</si>
  <si>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</si>
  <si>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</si>
  <si>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</si>
  <si>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</si>
  <si>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</si>
  <si>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</si>
  <si>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</si>
  <si>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</si>
  <si>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</si>
  <si>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</si>
  <si>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</si>
  <si>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</si>
  <si>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</si>
  <si>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</si>
  <si>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</si>
  <si>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</si>
  <si>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</si>
  <si>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</si>
  <si>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</si>
  <si>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</si>
  <si>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</si>
  <si>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</si>
  <si>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</si>
  <si>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</si>
  <si>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</si>
  <si>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</si>
  <si>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</si>
  <si>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</si>
  <si>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</si>
  <si>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</si>
  <si>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</si>
  <si>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</si>
  <si>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</si>
  <si>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</si>
  <si>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</si>
  <si>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</si>
  <si>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</si>
  <si>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</si>
  <si>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</si>
  <si>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</si>
  <si>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</si>
  <si>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</si>
  <si>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</si>
  <si>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</si>
  <si>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</si>
  <si>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</si>
  <si>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</si>
  <si>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</si>
  <si>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</si>
  <si>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</si>
  <si>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</si>
  <si>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</si>
  <si>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</si>
  <si>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</si>
  <si>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</si>
  <si>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</si>
  <si>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</si>
  <si>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</si>
  <si>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</si>
  <si>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</si>
  <si>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</si>
  <si>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</si>
  <si>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</si>
  <si>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</si>
  <si>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</si>
  <si>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</si>
  <si>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</si>
  <si>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</si>
  <si>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</si>
  <si>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</si>
  <si>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</si>
  <si>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</si>
  <si>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</si>
  <si>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</si>
  <si>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</si>
  <si>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</si>
  <si>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</si>
  <si>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</si>
  <si>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</si>
  <si>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</si>
  <si>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</si>
  <si>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</si>
  <si>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</si>
  <si>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</si>
  <si>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</si>
  <si>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</si>
  <si>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</si>
  <si>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</si>
  <si>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</si>
  <si>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</si>
  <si>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</si>
  <si>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</si>
  <si>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</si>
  <si>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</si>
  <si>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</si>
  <si>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</si>
  <si>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</si>
  <si>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</si>
  <si>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</si>
  <si>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</si>
  <si>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</si>
  <si>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</si>
  <si>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</si>
  <si>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</si>
  <si>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</si>
  <si>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</si>
  <si>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</si>
  <si>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</si>
  <si>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</si>
  <si>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</si>
  <si>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</si>
  <si>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</si>
  <si>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</si>
  <si>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</si>
  <si>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</si>
  <si>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</si>
  <si>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</si>
  <si>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</si>
  <si>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</si>
  <si>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</si>
  <si>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</si>
  <si>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</si>
  <si>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</si>
  <si>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</si>
  <si>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</si>
  <si>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</si>
  <si>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</si>
  <si>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</si>
  <si>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</si>
  <si>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</si>
  <si>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</si>
  <si>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</si>
  <si>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</si>
  <si>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</si>
  <si>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</si>
  <si>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</si>
  <si>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</si>
  <si>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</si>
  <si>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</si>
  <si>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</si>
  <si>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</si>
  <si>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</si>
  <si>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</si>
  <si>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</si>
  <si>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</si>
  <si>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</si>
  <si>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</si>
  <si>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</si>
  <si>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</si>
  <si>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</si>
  <si>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</si>
  <si>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</si>
  <si>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</si>
  <si>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</si>
  <si>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</si>
  <si>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</si>
  <si>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</si>
  <si>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</si>
  <si>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</si>
  <si>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</si>
  <si>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</si>
  <si>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</si>
  <si>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</si>
  <si>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</si>
  <si>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</si>
  <si>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</si>
  <si>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</si>
  <si>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</si>
  <si>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</si>
  <si>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</si>
  <si>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</si>
  <si>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</si>
  <si>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</si>
  <si>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</si>
  <si>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</si>
  <si>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</si>
  <si>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</si>
  <si>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</si>
  <si>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</si>
  <si>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</si>
  <si>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</si>
  <si>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</si>
  <si>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</si>
  <si>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</si>
  <si>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</si>
  <si>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</si>
  <si>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</si>
  <si>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</si>
  <si>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</si>
  <si>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</si>
  <si>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</si>
  <si>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</si>
  <si>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</si>
  <si>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</si>
  <si>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</si>
  <si>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</si>
  <si>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</si>
  <si>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</si>
  <si>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</si>
  <si>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</si>
  <si>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</si>
  <si>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</si>
  <si>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</si>
  <si>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</si>
  <si>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</si>
  <si>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</si>
  <si>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</si>
  <si>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</si>
  <si>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</si>
  <si>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</si>
  <si>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</si>
  <si>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</si>
  <si>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</si>
  <si>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</si>
  <si>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</si>
  <si>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</si>
  <si>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</si>
  <si>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</si>
  <si>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</si>
  <si>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</si>
  <si>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</si>
  <si>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</si>
  <si>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</si>
  <si>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</si>
  <si>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</si>
  <si>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</si>
  <si>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</si>
  <si>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</si>
  <si>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</si>
  <si>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</si>
  <si>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</si>
  <si>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</si>
  <si>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</si>
  <si>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</si>
  <si>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</si>
  <si>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</si>
  <si>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</si>
  <si>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</si>
  <si>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</si>
  <si>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</si>
  <si>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</si>
  <si>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</si>
  <si>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</si>
  <si>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</si>
  <si>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</si>
  <si>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</si>
  <si>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</si>
  <si>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</si>
  <si>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</si>
  <si>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</si>
  <si>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</si>
  <si>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</si>
  <si>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</si>
  <si>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</si>
  <si>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</si>
  <si>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</si>
  <si>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</si>
  <si>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</si>
  <si>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</si>
  <si>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</si>
  <si>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</si>
  <si>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</si>
  <si>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</si>
  <si>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</si>
  <si>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</si>
  <si>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</si>
  <si>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</si>
  <si>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</si>
  <si>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</si>
  <si>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</si>
  <si>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</si>
  <si>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</si>
  <si>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</si>
  <si>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</si>
  <si>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</si>
  <si>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</si>
  <si>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</si>
  <si>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</si>
  <si>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</si>
  <si>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</si>
  <si>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</si>
  <si>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</si>
  <si>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</si>
  <si>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</si>
  <si>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</si>
  <si>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</si>
  <si>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</si>
  <si>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</si>
  <si>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</si>
  <si>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</si>
  <si>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</si>
  <si>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</si>
  <si>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</si>
  <si>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</si>
  <si>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</si>
  <si>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</si>
  <si>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</si>
  <si>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</si>
  <si>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</si>
  <si>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</si>
  <si>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</si>
  <si>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</si>
  <si>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</si>
  <si>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</si>
  <si>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</si>
  <si>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</si>
  <si>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</si>
  <si>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</si>
  <si>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</si>
  <si>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</si>
  <si>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</si>
  <si>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</si>
  <si>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</si>
  <si>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</si>
  <si>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</si>
  <si>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</si>
  <si>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</si>
  <si>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</si>
  <si>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</si>
  <si>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</si>
  <si>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</si>
  <si>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</si>
  <si>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</si>
  <si>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</si>
  <si>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</si>
  <si>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</si>
  <si>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</si>
  <si>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</si>
  <si>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</si>
  <si>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</si>
  <si>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</si>
  <si>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</si>
  <si>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</si>
  <si>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</si>
  <si>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</si>
  <si>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</si>
  <si>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</si>
  <si>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</si>
  <si>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</si>
  <si>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</si>
  <si>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</si>
  <si>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</si>
  <si>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</si>
  <si>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</si>
  <si>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</si>
  <si>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</si>
  <si>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</si>
  <si>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</si>
  <si>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</si>
  <si>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</si>
  <si>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</si>
  <si>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</si>
  <si>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</si>
  <si>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</si>
  <si>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</si>
  <si>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</si>
  <si>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</si>
  <si>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</si>
  <si>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</si>
  <si>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</si>
  <si>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</si>
  <si>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</si>
  <si>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</si>
  <si>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</si>
  <si>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</si>
  <si>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</si>
  <si>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</si>
  <si>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</si>
  <si>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</si>
  <si>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</si>
  <si>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</si>
  <si>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</si>
  <si>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</si>
  <si>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</si>
  <si>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</si>
  <si>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</si>
  <si>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</si>
  <si>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</si>
  <si>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</si>
  <si>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</si>
  <si>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</si>
  <si>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</si>
  <si>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</si>
  <si>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</si>
  <si>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</si>
  <si>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</si>
  <si>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</si>
  <si>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</si>
  <si>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</si>
  <si>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</si>
  <si>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</si>
  <si>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</si>
  <si>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</si>
  <si>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</si>
  <si>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</si>
  <si>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</si>
  <si>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</si>
  <si>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</si>
  <si>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</si>
  <si>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</si>
  <si>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</si>
  <si>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</si>
  <si>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</si>
  <si>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</si>
  <si>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</si>
  <si>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</si>
  <si>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</si>
  <si>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</si>
  <si>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</si>
  <si>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</si>
  <si>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</si>
  <si>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</si>
  <si>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</si>
  <si>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</si>
  <si>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</si>
  <si>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</si>
  <si>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</si>
  <si>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</si>
  <si>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</si>
  <si>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</si>
  <si>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</si>
  <si>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</si>
  <si>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</si>
  <si>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</si>
  <si>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</si>
  <si>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</si>
  <si>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</si>
  <si>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</si>
  <si>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</si>
  <si>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</si>
  <si>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</si>
  <si>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</si>
  <si>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</si>
  <si>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</si>
  <si>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</si>
  <si>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</si>
  <si>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</si>
  <si>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</si>
  <si>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</si>
  <si>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</si>
  <si>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</si>
  <si>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</si>
  <si>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</si>
  <si>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</si>
  <si>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</si>
  <si>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</si>
  <si>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</si>
  <si>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</si>
  <si>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</si>
  <si>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</si>
  <si>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</si>
  <si>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</si>
  <si>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</si>
  <si>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</si>
  <si>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</si>
  <si>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</si>
  <si>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</si>
  <si>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</si>
  <si>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</si>
  <si>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</si>
  <si>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</si>
  <si>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</si>
  <si>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</si>
  <si>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</si>
  <si>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</si>
  <si>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</si>
  <si>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</si>
  <si>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</si>
  <si>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</si>
  <si>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</si>
  <si>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</si>
  <si>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</si>
  <si>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</si>
  <si>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</si>
  <si>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</si>
  <si>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</si>
  <si>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</si>
  <si>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</si>
  <si>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</si>
  <si>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</si>
  <si>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</si>
  <si>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</si>
  <si>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</si>
  <si>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</si>
  <si>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</si>
  <si>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</si>
  <si>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</si>
  <si>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</si>
  <si>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</si>
  <si>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</si>
  <si>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</si>
  <si>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</si>
  <si>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</si>
  <si>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</si>
  <si>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</si>
  <si>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</si>
  <si>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</si>
  <si>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</si>
  <si>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</si>
  <si>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</si>
  <si>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</si>
  <si>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</si>
  <si>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</si>
  <si>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</si>
  <si>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</si>
  <si>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</si>
  <si>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</si>
  <si>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</si>
  <si>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</si>
  <si>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</si>
  <si>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</si>
  <si>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</si>
  <si>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</si>
  <si>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</si>
  <si>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</si>
  <si>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</si>
  <si>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</si>
  <si>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</si>
  <si>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</si>
  <si>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</si>
  <si>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</si>
  <si>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</si>
  <si>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</si>
  <si>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</si>
  <si>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</si>
  <si>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</si>
  <si>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</si>
  <si>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</si>
  <si>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</si>
  <si>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</si>
  <si>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</si>
  <si>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</si>
  <si>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</si>
  <si>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</si>
  <si>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</si>
  <si>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</si>
  <si>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</si>
  <si>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</si>
  <si>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</si>
  <si>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</si>
  <si>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</si>
  <si>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</si>
  <si>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</si>
  <si>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</si>
  <si>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</si>
  <si>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</si>
  <si>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</si>
  <si>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</si>
  <si>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</si>
  <si>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</si>
  <si>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</si>
  <si>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</si>
  <si>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</si>
  <si>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</si>
  <si>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</si>
  <si>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</si>
  <si>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</si>
  <si>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</si>
  <si>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</si>
  <si>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</si>
  <si>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</si>
  <si>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</si>
  <si>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</si>
  <si>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</si>
  <si>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</si>
  <si>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</si>
  <si>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</si>
  <si>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</si>
  <si>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</si>
  <si>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</si>
  <si>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</si>
  <si>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</si>
  <si>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</si>
  <si>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</si>
  <si>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</si>
  <si>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</si>
  <si>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</si>
  <si>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</si>
  <si>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</si>
  <si>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</si>
  <si>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</si>
  <si>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</si>
  <si>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</si>
  <si>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</si>
  <si>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</si>
  <si>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</si>
  <si>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</si>
  <si>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</si>
  <si>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</si>
  <si>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</si>
  <si>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</si>
  <si>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</si>
  <si>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</si>
  <si>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</si>
  <si>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</si>
  <si>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</si>
  <si>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</si>
  <si>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</si>
  <si>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</si>
  <si>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</si>
  <si>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</si>
  <si>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</si>
  <si>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</si>
  <si>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</si>
  <si>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</si>
  <si>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</si>
  <si>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</si>
  <si>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</si>
  <si>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</si>
  <si>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</si>
  <si>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</si>
  <si>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</si>
  <si>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</si>
  <si>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</si>
  <si>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</si>
  <si>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</si>
  <si>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</si>
  <si>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</si>
  <si>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</si>
  <si>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</si>
  <si>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</si>
  <si>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</si>
  <si>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</si>
  <si>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</si>
  <si>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</si>
  <si>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</si>
  <si>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</si>
  <si>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</si>
  <si>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</si>
  <si>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</si>
  <si>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</si>
  <si>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</si>
  <si>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</si>
  <si>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</si>
  <si>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</si>
  <si>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</si>
  <si>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</si>
  <si>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</si>
  <si>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</si>
  <si>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</si>
  <si>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</si>
  <si>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</si>
  <si>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</si>
  <si>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</si>
  <si>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</si>
  <si>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</si>
  <si>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</si>
  <si>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</si>
  <si>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</si>
  <si>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</si>
  <si>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</si>
  <si>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</si>
  <si>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</si>
  <si>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</si>
  <si>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</si>
  <si>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</si>
  <si>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</si>
  <si>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</si>
  <si>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</si>
  <si>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</si>
  <si>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</si>
  <si>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</si>
  <si>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</si>
  <si>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</si>
  <si>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</si>
  <si>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</si>
  <si>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</si>
  <si>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</si>
  <si>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</si>
  <si>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</si>
  <si>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</si>
  <si>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</si>
  <si>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</si>
  <si>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</si>
  <si>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</si>
  <si>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</si>
  <si>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</si>
  <si>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</si>
  <si>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</si>
  <si>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</si>
  <si>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</si>
  <si>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</si>
  <si>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</si>
  <si>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</si>
  <si>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</si>
  <si>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</si>
  <si>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</si>
  <si>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</si>
  <si>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</si>
  <si>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</si>
  <si>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</si>
  <si>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</si>
  <si>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</si>
  <si>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</si>
  <si>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</si>
  <si>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</si>
  <si>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</si>
  <si>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</si>
  <si>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</si>
  <si>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</si>
  <si>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</si>
  <si>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</si>
  <si>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</si>
  <si>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</si>
  <si>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</si>
  <si>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</si>
  <si>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</si>
  <si>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</si>
  <si>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</si>
  <si>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</si>
  <si>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</si>
  <si>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</si>
  <si>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</si>
  <si>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</si>
  <si>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</si>
  <si>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</si>
  <si>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</si>
  <si>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</si>
  <si>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</si>
  <si>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</si>
  <si>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</si>
  <si>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</si>
  <si>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</si>
  <si>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</si>
  <si>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</si>
  <si>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</si>
  <si>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</si>
  <si>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</si>
  <si>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</si>
  <si>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</si>
  <si>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</si>
  <si>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</si>
  <si>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</si>
  <si>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</si>
  <si>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</si>
  <si>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</si>
  <si>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</si>
  <si>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</si>
  <si>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</si>
  <si>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</si>
  <si>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</si>
  <si>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</si>
  <si>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</si>
  <si>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</si>
  <si>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</si>
  <si>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</si>
  <si>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</si>
  <si>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</si>
  <si>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</si>
  <si>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</si>
  <si>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</si>
  <si>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</si>
  <si>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</si>
  <si>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</si>
  <si>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</si>
  <si>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</si>
  <si>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</si>
  <si>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</si>
  <si>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</si>
  <si>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</si>
  <si>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</si>
  <si>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</si>
  <si>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</si>
  <si>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</si>
  <si>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</si>
  <si>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</si>
  <si>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</si>
  <si>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</si>
  <si>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</si>
  <si>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</si>
  <si>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</si>
  <si>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</si>
  <si>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</si>
  <si>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</si>
  <si>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</si>
  <si>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</si>
  <si>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</si>
  <si>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</si>
  <si>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</si>
  <si>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</si>
  <si>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</si>
  <si>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</si>
  <si>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</si>
  <si>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</si>
  <si>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</si>
  <si>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</si>
  <si>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</si>
  <si>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</si>
  <si>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</si>
  <si>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</si>
  <si>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</si>
  <si>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</si>
  <si>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</si>
  <si>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</si>
  <si>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</si>
  <si>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</si>
  <si>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</si>
  <si>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</si>
  <si>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</si>
  <si>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</si>
  <si>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</si>
  <si>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</si>
  <si>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</si>
  <si>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</si>
  <si>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</si>
  <si>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</si>
  <si>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</si>
  <si>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</si>
  <si>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</si>
  <si>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</si>
  <si>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</si>
  <si>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</si>
  <si>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</si>
  <si>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</si>
  <si>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</si>
  <si>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</si>
  <si>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</si>
  <si>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</si>
  <si>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</si>
  <si>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</si>
  <si>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</si>
  <si>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</si>
  <si>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</si>
  <si>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</si>
  <si>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</si>
  <si>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</si>
  <si>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</si>
  <si>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</si>
  <si>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</si>
  <si>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</si>
  <si>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</si>
  <si>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</si>
  <si>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</si>
  <si>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</si>
  <si>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</si>
  <si>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</si>
  <si>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</si>
  <si>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</si>
  <si>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</si>
  <si>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</si>
  <si>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</si>
  <si>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</si>
  <si>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</si>
  <si>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</si>
  <si>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</si>
  <si>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</si>
  <si>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</si>
  <si>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</si>
  <si>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</si>
  <si>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</si>
  <si>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</si>
  <si>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</si>
  <si>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</si>
  <si>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</si>
  <si>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</si>
  <si>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</si>
  <si>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</si>
  <si>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</si>
  <si>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</si>
  <si>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</si>
  <si>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</si>
  <si>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</si>
  <si>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</si>
  <si>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</si>
  <si>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</si>
  <si>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</si>
  <si>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</si>
  <si>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</si>
  <si>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</si>
  <si>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</si>
  <si>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</si>
  <si>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</si>
  <si>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</si>
  <si>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</si>
  <si>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</si>
  <si>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</si>
  <si>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</si>
  <si>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</si>
  <si>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</si>
  <si>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</si>
  <si>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</si>
  <si>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</si>
  <si>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</si>
  <si>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</si>
  <si>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</si>
  <si>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</si>
  <si>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</si>
  <si>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</si>
  <si>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</si>
  <si>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</si>
  <si>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</si>
  <si>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</si>
  <si>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</si>
  <si>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</si>
  <si>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</si>
  <si>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</si>
  <si>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</si>
  <si>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</si>
  <si>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</si>
  <si>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</si>
  <si>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</si>
  <si>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</si>
  <si>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</si>
  <si>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</si>
  <si>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</si>
  <si>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</si>
  <si>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</si>
  <si>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</si>
  <si>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</si>
  <si>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</si>
  <si>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</si>
  <si>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</si>
  <si>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</si>
  <si>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</si>
  <si>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</si>
  <si>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</si>
  <si>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</si>
  <si>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</si>
  <si>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</si>
  <si>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</si>
  <si>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</si>
  <si>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</si>
  <si>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</si>
  <si>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</si>
  <si>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</si>
  <si>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</si>
  <si>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</si>
  <si>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</si>
  <si>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</si>
  <si>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</si>
  <si>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</si>
  <si>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</si>
  <si>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</si>
  <si>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</si>
  <si>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</si>
  <si>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</si>
  <si>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</si>
  <si>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</si>
  <si>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</si>
  <si>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</si>
  <si>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</si>
  <si>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</si>
  <si>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</si>
  <si>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</si>
  <si>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</si>
  <si>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</si>
  <si>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</si>
  <si>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</si>
  <si>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</si>
  <si>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</si>
  <si>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</si>
  <si>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</si>
  <si>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</si>
  <si>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</si>
  <si>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</si>
  <si>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</si>
  <si>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</si>
  <si>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</si>
  <si>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</si>
  <si>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</si>
  <si>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</si>
  <si>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</si>
  <si>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</si>
  <si>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</si>
  <si>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</si>
  <si>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</si>
  <si>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</si>
  <si>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</si>
  <si>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</si>
  <si>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</si>
  <si>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</si>
  <si>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</si>
  <si>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</si>
  <si>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</si>
  <si>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</si>
  <si>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</si>
  <si>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</si>
  <si>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</si>
  <si>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</si>
  <si>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</si>
  <si>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</si>
  <si>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</si>
  <si>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</si>
  <si>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</si>
  <si>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</si>
  <si>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</si>
  <si>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</si>
  <si>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</si>
  <si>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</si>
  <si>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</si>
  <si>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</si>
  <si>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</si>
  <si>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</si>
  <si>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</si>
  <si>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</si>
  <si>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</si>
  <si>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</si>
  <si>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</si>
  <si>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</si>
  <si>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</si>
  <si>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</si>
  <si>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</si>
  <si>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</si>
  <si>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</si>
  <si>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</si>
  <si>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</si>
  <si>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</si>
  <si>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</si>
  <si>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</si>
  <si>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</si>
  <si>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</si>
  <si>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</si>
  <si>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</si>
  <si>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</si>
  <si>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</si>
  <si>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</si>
  <si>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</si>
  <si>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</si>
  <si>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</si>
  <si>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</si>
  <si>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</si>
  <si>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</si>
  <si>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</si>
  <si>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</si>
  <si>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</si>
  <si>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</si>
  <si>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</si>
  <si>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</si>
  <si>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</si>
  <si>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</si>
  <si>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</si>
  <si>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</si>
  <si>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</si>
  <si>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</si>
  <si>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</si>
  <si>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</si>
  <si>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</si>
  <si>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</si>
  <si>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</si>
  <si>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</si>
  <si>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</si>
  <si>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</si>
  <si>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</si>
  <si>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</si>
  <si>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</si>
  <si>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</si>
  <si>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</si>
  <si>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</si>
  <si>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</si>
  <si>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</si>
  <si>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</si>
  <si>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</si>
  <si>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</si>
  <si>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</si>
  <si>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</si>
  <si>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</si>
  <si>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</si>
  <si>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</si>
  <si>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</si>
  <si>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</si>
  <si>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</si>
  <si>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</si>
  <si>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</si>
  <si>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</si>
  <si>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</si>
  <si>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</si>
  <si>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</si>
  <si>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</si>
  <si>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</si>
  <si>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</si>
  <si>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</si>
  <si>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</si>
  <si>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</si>
  <si>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</si>
  <si>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</si>
  <si>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</si>
  <si>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</si>
  <si>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</si>
  <si>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</si>
  <si>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</si>
  <si>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</si>
  <si>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</si>
  <si>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</si>
  <si>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</si>
  <si>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</si>
  <si>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</si>
  <si>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</si>
  <si>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</si>
  <si>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</si>
  <si>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</si>
  <si>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</si>
  <si>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</si>
  <si>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</si>
  <si>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</si>
  <si>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</si>
  <si>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</si>
  <si>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</si>
  <si>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</si>
  <si>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</si>
  <si>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</si>
  <si>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</si>
  <si>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</si>
  <si>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</si>
  <si>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</si>
  <si>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</si>
  <si>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</si>
  <si>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</si>
  <si>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</si>
  <si>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</si>
  <si>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</si>
  <si>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</si>
  <si>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</si>
  <si>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</si>
  <si>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</si>
  <si>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</si>
  <si>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</si>
  <si>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</si>
  <si>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</si>
  <si>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</si>
  <si>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</si>
  <si>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</si>
  <si>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</si>
  <si>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</si>
  <si>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</si>
  <si>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</si>
  <si>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</si>
  <si>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</si>
  <si>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</si>
  <si>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</si>
  <si>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</si>
  <si>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</si>
  <si>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</si>
  <si>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</si>
  <si>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</si>
  <si>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</si>
  <si>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</si>
  <si>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</si>
  <si>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</si>
  <si>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</si>
  <si>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</si>
  <si>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</si>
  <si>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</si>
  <si>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</si>
  <si>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</si>
  <si>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</si>
  <si>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</si>
  <si>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</si>
  <si>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</si>
  <si>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</si>
  <si>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</si>
  <si>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</si>
  <si>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</si>
  <si>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</si>
  <si>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</si>
  <si>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</si>
  <si>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</si>
  <si>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</si>
  <si>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</si>
  <si>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</si>
  <si>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</si>
  <si>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</si>
  <si>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</si>
  <si>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</si>
  <si>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</si>
  <si>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</si>
  <si>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</si>
  <si>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</si>
  <si>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</si>
  <si>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</si>
  <si>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</si>
  <si>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</si>
  <si>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</si>
  <si>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</si>
  <si>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</si>
  <si>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</si>
  <si>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</si>
  <si>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</si>
  <si>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</si>
  <si>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</si>
  <si>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</si>
  <si>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</si>
  <si>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</si>
  <si>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</si>
  <si>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</si>
  <si>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</si>
  <si>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</si>
  <si>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</si>
  <si>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</si>
  <si>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</si>
  <si>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</si>
  <si>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</si>
  <si>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</si>
  <si>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</si>
  <si>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</si>
  <si>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</si>
  <si>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</si>
  <si>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</si>
  <si>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</si>
  <si>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</si>
  <si>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</si>
  <si>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</si>
  <si>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</si>
  <si>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</si>
  <si>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</si>
  <si>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</si>
  <si>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</si>
  <si>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</si>
  <si>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</si>
  <si>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</si>
  <si>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</si>
  <si>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</si>
  <si>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</si>
  <si>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</si>
  <si>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</si>
  <si>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</si>
  <si>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</si>
  <si>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</si>
  <si>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</si>
  <si>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</si>
  <si>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</si>
  <si>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</si>
  <si>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</si>
  <si>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</si>
  <si>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</si>
  <si>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</si>
  <si>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</si>
  <si>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</si>
  <si>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</si>
  <si>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</si>
  <si>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</si>
  <si>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</si>
  <si>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</si>
  <si>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</si>
  <si>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</si>
  <si>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</si>
  <si>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</si>
  <si>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</si>
  <si>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</si>
  <si>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</si>
  <si>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</si>
  <si>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</si>
  <si>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</si>
  <si>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</si>
  <si>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</si>
  <si>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</si>
  <si>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</si>
  <si>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</si>
  <si>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</si>
  <si>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</si>
  <si>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</si>
  <si>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</si>
  <si>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</si>
  <si>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</si>
  <si>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</si>
  <si>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</si>
  <si>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</si>
  <si>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</si>
  <si>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</si>
  <si>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</si>
  <si>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</si>
  <si>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</si>
  <si>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</si>
  <si>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</si>
  <si>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</si>
  <si>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</si>
  <si>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</si>
  <si>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</si>
  <si>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</si>
  <si>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</si>
  <si>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</si>
  <si>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</si>
  <si>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</si>
  <si>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</si>
  <si>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</si>
  <si>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</si>
  <si>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</si>
  <si>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</si>
  <si>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</si>
  <si>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</si>
  <si>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</si>
  <si>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</si>
  <si>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</si>
  <si>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</si>
  <si>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</si>
  <si>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</si>
  <si>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</si>
  <si>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</si>
  <si>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</si>
  <si>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</si>
  <si>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</si>
  <si>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</si>
  <si>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</si>
  <si>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</si>
  <si>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</si>
  <si>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</si>
  <si>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</si>
  <si>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</si>
  <si>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</si>
  <si>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</si>
  <si>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</si>
  <si>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</si>
  <si>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</si>
  <si>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</si>
  <si>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</si>
  <si>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</si>
  <si>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</si>
  <si>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</si>
  <si>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</si>
  <si>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</si>
  <si>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</si>
  <si>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</si>
  <si>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</si>
  <si>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</si>
  <si>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</si>
  <si>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</si>
  <si>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</si>
  <si>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</si>
  <si>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</si>
  <si>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</si>
  <si>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</si>
  <si>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</si>
  <si>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</si>
  <si>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</si>
  <si>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</si>
  <si>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</si>
  <si>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</si>
  <si>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</si>
  <si>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</si>
  <si>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</si>
  <si>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</si>
  <si>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</si>
  <si>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</si>
  <si>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</si>
  <si>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</si>
  <si>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</si>
  <si>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</si>
  <si>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</si>
  <si>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</si>
  <si>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</si>
  <si>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</si>
  <si>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</si>
  <si>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</si>
  <si>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</si>
  <si>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</si>
  <si>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</si>
  <si>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</si>
  <si>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</si>
  <si>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</si>
  <si>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</si>
  <si>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</si>
  <si>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</si>
  <si>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</si>
  <si>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</si>
  <si>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</si>
  <si>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</si>
  <si>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</si>
  <si>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</si>
  <si>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</si>
  <si>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</si>
  <si>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</si>
  <si>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</si>
  <si>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</si>
  <si>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</si>
  <si>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</si>
  <si>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</si>
  <si>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</si>
  <si>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</si>
  <si>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</si>
  <si>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</si>
  <si>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</si>
  <si>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</si>
  <si>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</si>
  <si>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</si>
  <si>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</si>
  <si>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</si>
  <si>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</si>
  <si>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</si>
  <si>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</si>
  <si>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</si>
  <si>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</si>
  <si>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</si>
  <si>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</si>
  <si>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</si>
  <si>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</si>
  <si>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</si>
  <si>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</si>
  <si>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</si>
  <si>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</si>
  <si>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</si>
  <si>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</si>
  <si>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</si>
  <si>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</si>
  <si>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</si>
  <si>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</si>
  <si>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</si>
  <si>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</si>
  <si>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</si>
  <si>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</si>
  <si>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</si>
  <si>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</si>
  <si>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</si>
  <si>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</si>
  <si>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</si>
  <si>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</si>
  <si>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</si>
  <si>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</si>
  <si>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</si>
  <si>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</si>
  <si>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</si>
  <si>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</si>
  <si>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</si>
  <si>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</si>
  <si>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</si>
  <si>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</si>
  <si>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</si>
  <si>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</si>
  <si>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</si>
  <si>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</si>
  <si>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</si>
  <si>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</si>
  <si>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</si>
  <si>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</si>
  <si>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</si>
  <si>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</si>
  <si>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</si>
  <si>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</si>
  <si>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</si>
  <si>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</si>
  <si>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</si>
  <si>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</si>
  <si>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</si>
  <si>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</si>
  <si>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</si>
  <si>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</si>
  <si>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</si>
  <si>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</si>
  <si>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</si>
  <si>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</si>
  <si>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</si>
  <si>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</si>
  <si>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</si>
  <si>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</si>
  <si>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</si>
  <si>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</si>
  <si>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</si>
  <si>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</si>
  <si>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</si>
  <si>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</si>
  <si>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</si>
  <si>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</si>
  <si>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</si>
  <si>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</si>
  <si>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</si>
  <si>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</si>
  <si>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</si>
  <si>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</si>
  <si>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</si>
  <si>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</si>
  <si>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</si>
  <si>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</si>
  <si>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</si>
  <si>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</si>
  <si>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</si>
  <si>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</si>
  <si>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</si>
  <si>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</si>
  <si>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</si>
  <si>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</si>
  <si>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</si>
  <si>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</si>
  <si>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</si>
  <si>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</si>
  <si>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</si>
  <si>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</si>
  <si>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</si>
  <si>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</si>
  <si>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</si>
  <si>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</si>
  <si>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</si>
  <si>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</si>
  <si>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</si>
  <si>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</si>
  <si>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</si>
  <si>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</si>
  <si>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</si>
  <si>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</si>
  <si>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</si>
  <si>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</si>
  <si>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</si>
  <si>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</si>
  <si>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</si>
  <si>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</si>
  <si>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</si>
  <si>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</si>
  <si>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</si>
  <si>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</si>
  <si>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</si>
  <si>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</si>
  <si>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</si>
  <si>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</si>
  <si>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</si>
  <si>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</si>
  <si>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</si>
  <si>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</si>
  <si>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</si>
  <si>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</si>
  <si>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</si>
  <si>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</si>
  <si>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</si>
  <si>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</si>
  <si>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</si>
  <si>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</si>
  <si>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</si>
  <si>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</si>
  <si>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</si>
  <si>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</si>
  <si>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</si>
  <si>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</si>
  <si>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</si>
  <si>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</si>
  <si>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</si>
  <si>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</si>
  <si>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</si>
  <si>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</si>
  <si>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</si>
  <si>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</si>
  <si>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</si>
  <si>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</si>
  <si>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</si>
  <si>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</si>
  <si>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</si>
  <si>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</si>
  <si>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</si>
  <si>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</si>
  <si>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</si>
  <si>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</si>
  <si>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</si>
  <si>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</si>
  <si>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</si>
  <si>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</si>
  <si>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</si>
  <si>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</si>
  <si>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</si>
  <si>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</si>
  <si>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</si>
  <si>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</si>
  <si>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</si>
  <si>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</si>
  <si>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</si>
  <si>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</si>
  <si>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</si>
  <si>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</si>
  <si>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</si>
  <si>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</si>
  <si>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</si>
  <si>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</si>
  <si>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</si>
  <si>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</si>
  <si>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</si>
  <si>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</si>
  <si>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</si>
  <si>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</si>
  <si>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</si>
  <si>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</si>
  <si>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</si>
  <si>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</si>
  <si>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</si>
  <si>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</si>
  <si>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</si>
  <si>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</si>
  <si>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</si>
  <si>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</si>
  <si>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</si>
  <si>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</si>
  <si>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</si>
  <si>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</si>
  <si>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</si>
  <si>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</si>
  <si>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</si>
  <si>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</si>
  <si>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</si>
  <si>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</si>
  <si>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</si>
  <si>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</si>
  <si>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</si>
  <si>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</si>
  <si>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</si>
  <si>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</si>
  <si>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</si>
  <si>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</si>
  <si>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</si>
  <si>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</si>
  <si>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</si>
  <si>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</si>
  <si>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</si>
  <si>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</si>
  <si>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</si>
  <si>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</si>
  <si>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</si>
  <si>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</si>
  <si>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</si>
  <si>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</si>
  <si>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</si>
  <si>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</si>
  <si>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</si>
  <si>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</si>
  <si>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</si>
  <si>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</si>
  <si>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</si>
  <si>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</si>
  <si>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</si>
  <si>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</si>
  <si>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</si>
  <si>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</si>
  <si>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</si>
  <si>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</si>
  <si>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</si>
  <si>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</si>
  <si>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</si>
  <si>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</si>
  <si>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</si>
  <si>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</si>
  <si>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</si>
  <si>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</si>
  <si>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</si>
  <si>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</si>
  <si>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</si>
  <si>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</si>
  <si>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</si>
  <si>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</si>
  <si>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</si>
  <si>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</si>
  <si>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</si>
  <si>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</si>
  <si>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</si>
  <si>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</si>
  <si>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</si>
  <si>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</si>
  <si>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</si>
  <si>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</si>
  <si>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</si>
  <si>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</si>
  <si>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</si>
  <si>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</si>
  <si>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</si>
  <si>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</si>
  <si>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</si>
  <si>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</si>
  <si>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</si>
  <si>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</si>
  <si>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</si>
  <si>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</si>
  <si>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</si>
  <si>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</si>
  <si>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</si>
  <si>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</si>
  <si>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</si>
  <si>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</si>
  <si>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</si>
  <si>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</si>
  <si>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</si>
  <si>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</si>
  <si>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</si>
  <si>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</si>
  <si>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</si>
  <si>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</si>
  <si>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</si>
  <si>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</si>
  <si>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</si>
  <si>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</si>
  <si>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</si>
  <si>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</si>
  <si>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</si>
  <si>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</si>
  <si>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</si>
  <si>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</si>
  <si>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</si>
  <si>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</si>
  <si>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</si>
  <si>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</si>
  <si>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</si>
  <si>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</si>
  <si>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</si>
  <si>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</si>
  <si>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</si>
  <si>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</si>
  <si>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</si>
  <si>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</si>
  <si>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</si>
  <si>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</si>
  <si>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</si>
  <si>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</si>
  <si>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</si>
  <si>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</si>
  <si>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</si>
  <si>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</si>
  <si>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</si>
  <si>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</si>
  <si>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</si>
  <si>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</si>
  <si>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</si>
  <si>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</si>
  <si>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</si>
  <si>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</si>
  <si>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</si>
  <si>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</si>
  <si>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</si>
  <si>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</si>
  <si>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</si>
  <si>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</si>
  <si>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</si>
  <si>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</si>
  <si>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</si>
  <si>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</si>
  <si>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</si>
  <si>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</si>
  <si>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</si>
  <si>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</si>
  <si>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</si>
  <si>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</si>
  <si>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</si>
  <si>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</si>
  <si>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</si>
  <si>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</si>
  <si>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</si>
  <si>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</si>
  <si>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</si>
  <si>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</si>
  <si>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</si>
  <si>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</si>
  <si>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</si>
  <si>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</si>
  <si>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</si>
  <si>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</si>
  <si>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</si>
  <si>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</si>
  <si>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</si>
  <si>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</si>
  <si>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</si>
  <si>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</si>
  <si>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</si>
  <si>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</si>
  <si>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</si>
  <si>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</si>
  <si>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</si>
  <si>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</si>
  <si>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</si>
  <si>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</si>
  <si>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</si>
  <si>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</si>
  <si>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</si>
  <si>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</si>
  <si>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</si>
  <si>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</si>
  <si>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</si>
  <si>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</si>
  <si>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</si>
  <si>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</si>
  <si>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</si>
  <si>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</si>
  <si>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</si>
  <si>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</si>
  <si>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</si>
  <si>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</si>
  <si>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</si>
  <si>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</si>
  <si>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</si>
  <si>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</si>
  <si>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</si>
  <si>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</si>
  <si>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</si>
  <si>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</si>
  <si>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</si>
  <si>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</si>
  <si>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</si>
  <si>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</si>
  <si>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</si>
  <si>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</si>
  <si>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</si>
  <si>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</si>
  <si>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</si>
  <si>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</si>
  <si>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</si>
  <si>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</si>
  <si>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</si>
  <si>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</si>
  <si>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</si>
  <si>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</si>
  <si>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</si>
  <si>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</si>
  <si>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</si>
  <si>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</si>
  <si>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</si>
  <si>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</si>
  <si>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</si>
  <si>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</si>
  <si>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</si>
  <si>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</si>
  <si>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</si>
  <si>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</si>
  <si>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</si>
  <si>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</si>
  <si>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</si>
  <si>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</si>
  <si>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</si>
  <si>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</si>
  <si>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</si>
  <si>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</si>
  <si>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</si>
  <si>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</si>
  <si>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</si>
  <si>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</si>
  <si>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</si>
  <si>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</si>
  <si>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</si>
  <si>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</si>
  <si>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</si>
  <si>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</si>
  <si>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</si>
  <si>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</si>
  <si>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</si>
  <si>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</si>
  <si>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</si>
  <si>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</si>
  <si>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</si>
  <si>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</si>
  <si>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</si>
  <si>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</si>
  <si>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</si>
  <si>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</si>
  <si>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</si>
  <si>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</si>
  <si>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</si>
  <si>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</si>
  <si>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</si>
  <si>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</si>
  <si>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</si>
  <si>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</si>
  <si>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</si>
  <si>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</si>
  <si>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</si>
  <si>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</si>
  <si>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</si>
  <si>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</si>
  <si>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</si>
  <si>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</si>
  <si>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</si>
  <si>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</si>
  <si>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</si>
  <si>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</si>
  <si>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</si>
  <si>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</si>
  <si>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</si>
  <si>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</si>
  <si>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</si>
  <si>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</si>
  <si>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</si>
  <si>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</si>
  <si>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</si>
  <si>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</si>
  <si>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</si>
  <si>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</si>
  <si>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</si>
  <si>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</si>
  <si>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</si>
  <si>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</si>
  <si>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</si>
  <si>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</si>
  <si>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</si>
  <si>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</si>
  <si>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</si>
  <si>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</si>
  <si>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</si>
  <si>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</si>
  <si>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</si>
  <si>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</si>
  <si>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</si>
  <si>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</si>
  <si>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</si>
  <si>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</si>
  <si>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</si>
  <si>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</si>
  <si>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</si>
  <si>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</si>
  <si>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</si>
  <si>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</si>
  <si>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</si>
  <si>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</si>
  <si>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</si>
  <si>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</si>
  <si>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</si>
  <si>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</si>
  <si>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</si>
  <si>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</si>
  <si>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</si>
  <si>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</si>
  <si>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</si>
  <si>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</si>
  <si>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</si>
  <si>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</si>
  <si>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</si>
  <si>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</si>
  <si>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</si>
  <si>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</si>
  <si>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</si>
  <si>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</si>
  <si>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</si>
  <si>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</si>
  <si>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</si>
  <si>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</si>
  <si>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</si>
  <si>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</si>
  <si>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</si>
  <si>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</si>
  <si>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</si>
  <si>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</si>
  <si>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</si>
  <si>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</si>
  <si>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</si>
  <si>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</si>
  <si>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</si>
  <si>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</si>
  <si>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</si>
  <si>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</si>
  <si>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</si>
  <si>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</si>
  <si>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</si>
  <si>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</si>
  <si>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</si>
  <si>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</si>
  <si>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</si>
  <si>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</si>
  <si>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</si>
  <si>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</si>
  <si>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</si>
  <si>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</si>
  <si>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</si>
  <si>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</si>
  <si>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</si>
  <si>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</si>
  <si>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</si>
  <si>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</si>
  <si>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</si>
  <si>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</si>
  <si>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</si>
  <si>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</si>
  <si>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</si>
  <si>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</si>
  <si>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</si>
  <si>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</si>
  <si>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</si>
  <si>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</si>
  <si>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</si>
  <si>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</si>
  <si>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</si>
  <si>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</si>
  <si>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</si>
  <si>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</si>
  <si>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</si>
  <si>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</si>
  <si>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</si>
  <si>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</si>
  <si>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</si>
  <si>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</si>
  <si>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</si>
  <si>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</si>
  <si>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</si>
  <si>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</si>
  <si>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</si>
  <si>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</si>
  <si>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</si>
  <si>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</si>
  <si>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</si>
  <si>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</si>
  <si>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</si>
  <si>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</si>
  <si>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</si>
  <si>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</si>
  <si>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</si>
  <si>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</si>
  <si>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</si>
  <si>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</si>
  <si>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</si>
  <si>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</si>
  <si>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</si>
  <si>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</si>
  <si>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</si>
  <si>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</si>
  <si>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</si>
  <si>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</si>
  <si>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</si>
  <si>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</si>
  <si>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</si>
  <si>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</si>
  <si>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</si>
  <si>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</si>
  <si>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</si>
  <si>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</si>
  <si>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</si>
  <si>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</si>
  <si>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</si>
  <si>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</si>
  <si>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</si>
  <si>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</si>
  <si>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</si>
  <si>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</si>
  <si>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</si>
  <si>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</si>
  <si>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</si>
  <si>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</si>
  <si>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</si>
  <si>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</si>
  <si>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</si>
  <si>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</si>
  <si>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</si>
  <si>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</si>
  <si>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</si>
  <si>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</si>
  <si>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</si>
  <si>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</si>
  <si>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</si>
  <si>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</si>
  <si>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</si>
  <si>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</si>
  <si>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</si>
  <si>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</si>
  <si>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</si>
  <si>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</si>
  <si>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</si>
  <si>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</si>
  <si>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</si>
  <si>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</si>
  <si>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</si>
  <si>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</si>
  <si>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</si>
  <si>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</si>
  <si>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</si>
  <si>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</si>
  <si>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</si>
  <si>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</si>
  <si>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</si>
  <si>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</si>
  <si>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</si>
  <si>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</si>
  <si>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</si>
  <si>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</si>
  <si>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</si>
  <si>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</si>
  <si>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</si>
  <si>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</si>
  <si>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</si>
  <si>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</si>
  <si>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</si>
  <si>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</si>
  <si>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</si>
  <si>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</si>
  <si>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</si>
  <si>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</si>
  <si>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</si>
  <si>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</si>
  <si>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</si>
  <si>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</si>
  <si>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</si>
  <si>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</si>
  <si>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</si>
  <si>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</si>
  <si>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</si>
  <si>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</si>
  <si>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</si>
  <si>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</si>
  <si>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</si>
  <si>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</si>
  <si>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</si>
  <si>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</si>
  <si>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</si>
  <si>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</si>
  <si>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</si>
  <si>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</si>
  <si>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</si>
  <si>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</si>
  <si>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</si>
  <si>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</si>
  <si>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</si>
  <si>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</si>
  <si>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</si>
  <si>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</si>
  <si>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</si>
  <si>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</si>
  <si>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</si>
  <si>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</si>
  <si>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</si>
  <si>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</si>
  <si>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</si>
  <si>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</si>
  <si>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</si>
  <si>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</si>
  <si>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</si>
  <si>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</si>
  <si>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</si>
  <si>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</si>
  <si>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</si>
  <si>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</si>
  <si>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</si>
  <si>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</si>
  <si>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</si>
  <si>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</si>
  <si>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</si>
  <si>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</si>
  <si>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</si>
  <si>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</si>
  <si>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</si>
  <si>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</si>
  <si>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</si>
  <si>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</si>
  <si>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</si>
  <si>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</si>
  <si>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</si>
  <si>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</si>
  <si>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</si>
  <si>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</si>
  <si>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</si>
  <si>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</si>
  <si>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</si>
  <si>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</si>
  <si>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</si>
  <si>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</si>
  <si>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</si>
  <si>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</si>
  <si>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</si>
  <si>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</si>
  <si>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</si>
  <si>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</si>
  <si>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</si>
  <si>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</si>
  <si>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</si>
  <si>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</si>
  <si>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</si>
  <si>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</si>
  <si>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</si>
  <si>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</si>
  <si>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</si>
  <si>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</si>
  <si>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</si>
  <si>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</si>
  <si>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</si>
  <si>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</si>
  <si>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</si>
  <si>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</si>
  <si>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</si>
  <si>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</si>
  <si>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</si>
  <si>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</si>
  <si>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</si>
  <si>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</si>
  <si>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</si>
  <si>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</si>
  <si>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</si>
  <si>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</si>
  <si>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</si>
  <si>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</si>
  <si>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</si>
  <si>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</si>
  <si>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</si>
  <si>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</si>
  <si>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</si>
  <si>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</si>
  <si>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</si>
  <si>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</si>
  <si>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</si>
  <si>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</si>
  <si>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</si>
  <si>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</si>
  <si>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</si>
  <si>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</si>
  <si>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</si>
  <si>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</si>
  <si>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</si>
  <si>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</si>
  <si>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</si>
  <si>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</si>
  <si>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</si>
  <si>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</si>
  <si>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</si>
  <si>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</si>
  <si>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</si>
  <si>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</si>
  <si>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</si>
  <si>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</si>
  <si>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</si>
  <si>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</si>
  <si>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</si>
  <si>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</si>
  <si>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</si>
  <si>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</si>
  <si>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</si>
  <si>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</si>
  <si>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</si>
  <si>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</si>
  <si>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</si>
  <si>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</si>
  <si>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</si>
  <si>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</si>
  <si>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</si>
  <si>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</si>
  <si>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</si>
  <si>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</si>
  <si>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</si>
  <si>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</si>
  <si>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</si>
  <si>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</si>
  <si>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</si>
  <si>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</si>
  <si>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</si>
  <si>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</si>
  <si>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</si>
  <si>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</si>
  <si>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</si>
  <si>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</si>
  <si>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</si>
  <si>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</si>
  <si>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</si>
  <si>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</si>
  <si>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</si>
  <si>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</si>
  <si>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</si>
  <si>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</si>
  <si>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</si>
  <si>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</si>
  <si>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</si>
  <si>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</si>
  <si>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</si>
  <si>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</si>
  <si>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</si>
  <si>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</si>
  <si>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</si>
  <si>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</si>
  <si>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</si>
  <si>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</si>
  <si>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</si>
  <si>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</si>
  <si>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</si>
  <si>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</si>
  <si>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</si>
  <si>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</si>
  <si>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</si>
  <si>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</si>
  <si>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</si>
  <si>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</si>
  <si>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</si>
  <si>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</si>
  <si>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</si>
  <si>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</si>
  <si>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</si>
  <si>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</si>
  <si>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</si>
  <si>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</si>
  <si>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</si>
  <si>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</si>
  <si>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</si>
  <si>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</si>
  <si>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</si>
  <si>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</si>
  <si>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</si>
  <si>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</si>
  <si>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</si>
  <si>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</si>
  <si>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</si>
  <si>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</si>
  <si>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</si>
  <si>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</si>
  <si>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</si>
  <si>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</si>
  <si>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</si>
  <si>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</si>
  <si>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</si>
  <si>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</si>
  <si>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</si>
  <si>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</si>
  <si>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</si>
  <si>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</si>
  <si>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</si>
  <si>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</si>
  <si>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</si>
  <si>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</si>
  <si>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</si>
  <si>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</si>
  <si>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</si>
  <si>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</si>
  <si>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</si>
  <si>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</si>
  <si>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</si>
  <si>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</si>
  <si>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</si>
  <si>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</si>
  <si>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</si>
  <si>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</si>
  <si>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</si>
  <si>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</si>
  <si>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</si>
  <si>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</si>
  <si>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</si>
  <si>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</si>
  <si>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</si>
  <si>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</si>
  <si>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</si>
  <si>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</si>
  <si>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</si>
  <si>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</si>
  <si>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</si>
  <si>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</si>
  <si>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</si>
  <si>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</si>
  <si>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</si>
  <si>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</si>
  <si>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</si>
  <si>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</si>
  <si>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</si>
  <si>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</si>
  <si>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</si>
  <si>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</si>
  <si>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</si>
  <si>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</si>
  <si>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</si>
  <si>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</si>
  <si>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</si>
  <si>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</si>
  <si>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</si>
  <si>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</si>
  <si>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</si>
  <si>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</si>
  <si>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</si>
  <si>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</si>
  <si>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</si>
  <si>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</si>
  <si>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</si>
  <si>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</si>
  <si>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</si>
  <si>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</si>
  <si>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</si>
  <si>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</si>
  <si>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</si>
  <si>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</si>
  <si>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</si>
  <si>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</si>
  <si>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</si>
  <si>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</si>
  <si>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</si>
  <si>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</si>
  <si>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</si>
  <si>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</si>
  <si>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</si>
  <si>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</si>
  <si>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</si>
  <si>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</si>
  <si>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</si>
  <si>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</si>
  <si>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</si>
  <si>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</si>
  <si>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</si>
  <si>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</si>
  <si>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</si>
  <si>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</si>
  <si>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</si>
  <si>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</si>
  <si>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</si>
  <si>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</si>
  <si>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</si>
  <si>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</si>
  <si>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</si>
  <si>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</si>
  <si>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</si>
  <si>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</si>
  <si>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</si>
  <si>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</si>
  <si>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</si>
  <si>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</si>
  <si>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</si>
  <si>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</si>
  <si>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</si>
  <si>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</si>
  <si>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</si>
  <si>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</si>
  <si>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</si>
  <si>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</si>
  <si>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</si>
  <si>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</si>
  <si>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</si>
  <si>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</si>
  <si>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</si>
  <si>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</si>
  <si>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</si>
  <si>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</si>
  <si>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</si>
  <si>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</si>
  <si>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</si>
  <si>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</si>
  <si>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</si>
  <si>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</si>
  <si>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</si>
  <si>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</si>
  <si>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</si>
  <si>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</si>
  <si>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</si>
  <si>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</si>
  <si>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</si>
  <si>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</si>
  <si>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</si>
  <si>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</si>
  <si>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</si>
  <si>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</si>
  <si>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</si>
  <si>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</si>
  <si>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</si>
  <si>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</si>
  <si>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</si>
  <si>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</si>
  <si>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</si>
  <si>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</si>
  <si>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</si>
  <si>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</si>
  <si>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</si>
  <si>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</si>
  <si>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</si>
  <si>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</si>
  <si>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</si>
  <si>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</si>
  <si>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</si>
  <si>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</si>
  <si>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</si>
  <si>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</si>
  <si>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</si>
  <si>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</si>
  <si>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</si>
  <si>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</si>
  <si>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</si>
  <si>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</si>
  <si>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</si>
  <si>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</si>
  <si>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</si>
  <si>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</si>
  <si>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</si>
  <si>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</si>
  <si>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</si>
  <si>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</si>
  <si>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</si>
  <si>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</si>
  <si>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</si>
  <si>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</si>
  <si>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</si>
  <si>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</si>
  <si>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</si>
  <si>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</si>
  <si>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</si>
  <si>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</si>
  <si>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</si>
  <si>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</si>
  <si>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</si>
  <si>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</si>
  <si>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</si>
  <si>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</si>
  <si>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</si>
  <si>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</si>
  <si>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</si>
  <si>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</si>
  <si>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</si>
  <si>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</si>
  <si>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</si>
  <si>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</si>
  <si>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</si>
  <si>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</si>
  <si>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</si>
  <si>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</si>
  <si>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</si>
  <si>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</si>
  <si>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</si>
  <si>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</si>
  <si>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</si>
  <si>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</si>
  <si>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</si>
  <si>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</si>
  <si>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</si>
  <si>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</si>
  <si>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</si>
  <si>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</si>
  <si>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</si>
  <si>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</si>
  <si>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</si>
  <si>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</si>
  <si>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</si>
  <si>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</si>
  <si>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</si>
  <si>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</si>
  <si>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</si>
  <si>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</si>
  <si>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</si>
  <si>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</si>
  <si>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</si>
  <si>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</si>
  <si>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</si>
  <si>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</si>
  <si>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</si>
  <si>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</si>
  <si>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</si>
  <si>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</si>
  <si>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</si>
  <si>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</si>
  <si>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</si>
  <si>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</si>
  <si>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</si>
  <si>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</si>
  <si>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</si>
  <si>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</si>
  <si>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</si>
  <si>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</si>
  <si>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</si>
  <si>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</si>
  <si>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</si>
  <si>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</si>
  <si>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</si>
  <si>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</si>
  <si>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</si>
  <si>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</si>
  <si>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</si>
  <si>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</si>
  <si>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</si>
  <si>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</si>
  <si>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</si>
  <si>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</si>
  <si>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</si>
  <si>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</si>
  <si>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</si>
  <si>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</si>
  <si>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</si>
  <si>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</si>
  <si>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</si>
  <si>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</si>
  <si>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</si>
  <si>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</si>
  <si>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</si>
  <si>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</si>
  <si>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</si>
  <si>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</si>
  <si>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</si>
  <si>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</si>
  <si>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</si>
  <si>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</si>
  <si>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</si>
  <si>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</si>
  <si>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</si>
  <si>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</si>
  <si>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</si>
  <si>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</si>
  <si>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</si>
  <si>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</si>
  <si>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</si>
  <si>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</si>
  <si>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</si>
  <si>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</si>
  <si>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</si>
  <si>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</si>
  <si>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</si>
  <si>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</si>
  <si>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</si>
  <si>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</si>
  <si>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</si>
  <si>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</si>
  <si>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</si>
  <si>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</si>
  <si>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</si>
  <si>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</si>
  <si>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</si>
  <si>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</si>
  <si>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</si>
  <si>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</si>
  <si>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</si>
  <si>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</si>
  <si>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</si>
  <si>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</si>
  <si>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</si>
  <si>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</si>
  <si>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</si>
  <si>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</si>
  <si>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</si>
  <si>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</si>
  <si>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</si>
  <si>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</si>
  <si>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</si>
  <si>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</si>
  <si>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</si>
  <si>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</si>
  <si>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</si>
  <si>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</si>
  <si>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</si>
  <si>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</si>
  <si>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</si>
  <si>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</si>
  <si>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</si>
  <si>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</si>
  <si>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</si>
  <si>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</si>
  <si>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</si>
  <si>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</si>
  <si>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</si>
  <si>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</si>
  <si>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</si>
  <si>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</si>
  <si>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</si>
  <si>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</si>
  <si>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</si>
  <si>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</si>
  <si>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</si>
  <si>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</si>
  <si>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</si>
  <si>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</si>
  <si>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</si>
  <si>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</si>
  <si>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</si>
  <si>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</si>
  <si>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</si>
  <si>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</si>
  <si>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</si>
  <si>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</si>
  <si>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</si>
  <si>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</si>
  <si>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</si>
  <si>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</si>
  <si>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</si>
  <si>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</si>
  <si>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</si>
  <si>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</si>
  <si>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</si>
  <si>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</si>
  <si>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</si>
  <si>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</si>
  <si>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</si>
  <si>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</si>
  <si>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</si>
  <si>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</si>
  <si>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</si>
  <si>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</si>
  <si>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</si>
  <si>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</si>
  <si>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</si>
  <si>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</si>
  <si>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</si>
  <si>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</si>
  <si>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</si>
  <si>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</si>
  <si>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</si>
  <si>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</si>
  <si>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</si>
  <si>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</si>
  <si>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</si>
  <si>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</si>
  <si>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</si>
  <si>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</si>
  <si>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</si>
  <si>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</si>
  <si>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</si>
  <si>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</si>
  <si>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</si>
  <si>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</si>
  <si>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</si>
  <si>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</si>
  <si>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</si>
  <si>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</si>
  <si>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</si>
  <si>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</si>
  <si>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</si>
  <si>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</si>
  <si>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</si>
  <si>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</si>
  <si>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</si>
  <si>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</si>
  <si>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</si>
  <si>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</si>
  <si>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</si>
  <si>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</si>
  <si>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</si>
  <si>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</si>
  <si>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</si>
  <si>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</si>
  <si>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</si>
  <si>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</si>
  <si>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</si>
  <si>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</si>
  <si>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</si>
  <si>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</si>
  <si>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</si>
  <si>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</si>
  <si>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</si>
  <si>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</si>
  <si>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</si>
  <si>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</si>
  <si>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</si>
  <si>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</si>
  <si>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</si>
  <si>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</si>
  <si>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</si>
  <si>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</si>
  <si>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</si>
  <si>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</si>
  <si>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</si>
  <si>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</si>
  <si>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</si>
  <si>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</si>
  <si>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</si>
  <si>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</si>
  <si>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</si>
  <si>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</si>
  <si>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</si>
  <si>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</si>
  <si>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</si>
  <si>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</si>
  <si>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</si>
  <si>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</si>
  <si>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</si>
  <si>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</si>
  <si>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</si>
  <si>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</si>
  <si>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</si>
  <si>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</si>
  <si>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</si>
  <si>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</si>
  <si>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</si>
  <si>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</si>
  <si>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</si>
  <si>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</si>
  <si>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</si>
  <si>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</si>
  <si>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</si>
  <si>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</si>
  <si>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</si>
  <si>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</si>
  <si>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</si>
  <si>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</si>
  <si>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</si>
  <si>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</si>
  <si>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</si>
  <si>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</si>
  <si>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</si>
  <si>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</si>
  <si>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</si>
  <si>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</si>
  <si>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</si>
  <si>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</si>
  <si>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</si>
  <si>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</si>
  <si>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</si>
  <si>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</si>
  <si>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</si>
  <si>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</si>
  <si>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</si>
  <si>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</si>
  <si>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</si>
  <si>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</si>
  <si>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</si>
  <si>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</si>
  <si>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</si>
  <si>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</si>
  <si>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</si>
  <si>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</si>
  <si>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</si>
  <si>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</si>
  <si>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</si>
  <si>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</si>
  <si>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</si>
  <si>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</si>
  <si>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</si>
  <si>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</si>
  <si>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</si>
  <si>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</si>
  <si>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</si>
  <si>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</si>
  <si>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</si>
  <si>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</si>
  <si>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</si>
  <si>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</si>
  <si>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</si>
  <si>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</si>
  <si>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</si>
  <si>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</si>
  <si>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</si>
  <si>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</si>
  <si>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</si>
  <si>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</si>
  <si>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</si>
  <si>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</si>
  <si>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</si>
  <si>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</si>
  <si>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</si>
  <si>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</si>
  <si>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</si>
  <si>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</si>
  <si>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</si>
  <si>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</si>
  <si>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</si>
  <si>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</si>
  <si>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</si>
  <si>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</si>
  <si>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</si>
  <si>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</si>
  <si>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</si>
  <si>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</si>
  <si>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</si>
  <si>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</si>
  <si>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</si>
  <si>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</si>
  <si>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</si>
  <si>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</si>
  <si>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</si>
  <si>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</si>
  <si>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</si>
  <si>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</si>
  <si>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</si>
  <si>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</si>
  <si>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</si>
  <si>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</si>
  <si>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</si>
  <si>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</si>
  <si>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</si>
  <si>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</si>
  <si>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</si>
  <si>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</si>
  <si>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</si>
  <si>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</si>
  <si>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</si>
  <si>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</si>
  <si>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</si>
  <si>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</si>
  <si>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</si>
  <si>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</si>
  <si>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</si>
  <si>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</si>
  <si>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</si>
  <si>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</si>
  <si>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</si>
  <si>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</si>
  <si>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</si>
  <si>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</si>
  <si>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</si>
  <si>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</si>
  <si>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</si>
  <si>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</si>
  <si>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</si>
  <si>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</si>
  <si>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</si>
  <si>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</si>
  <si>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</si>
  <si>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</si>
  <si>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</si>
  <si>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</si>
  <si>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</si>
  <si>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</si>
  <si>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</si>
  <si>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</si>
  <si>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</si>
  <si>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</si>
  <si>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</si>
  <si>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</si>
  <si>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</si>
  <si>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</si>
  <si>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</si>
  <si>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</si>
  <si>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</si>
  <si>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</si>
  <si>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</si>
  <si>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</si>
  <si>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</si>
  <si>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</si>
  <si>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</si>
  <si>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</si>
  <si>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</si>
  <si>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</si>
  <si>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</si>
  <si>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</si>
  <si>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</si>
  <si>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</si>
  <si>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</si>
  <si>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</si>
  <si>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</si>
  <si>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</si>
  <si>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</si>
  <si>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</si>
  <si>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</si>
  <si>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</si>
  <si>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</si>
  <si>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</si>
  <si>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</si>
  <si>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</si>
  <si>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</si>
  <si>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</si>
  <si>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</si>
  <si>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</si>
  <si>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</si>
  <si>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</si>
  <si>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</si>
  <si>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</si>
  <si>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</si>
  <si>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</si>
  <si>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</si>
  <si>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</si>
  <si>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</si>
  <si>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</si>
  <si>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</si>
  <si>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</si>
  <si>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</si>
  <si>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</si>
  <si>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</si>
  <si>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</si>
  <si>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</si>
  <si>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</si>
  <si>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</si>
  <si>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</si>
  <si>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</si>
  <si>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</si>
  <si>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</si>
  <si>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</si>
  <si>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</si>
  <si>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</si>
  <si>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</si>
  <si>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</si>
  <si>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</si>
  <si>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</si>
  <si>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</si>
  <si>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</si>
  <si>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</si>
  <si>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</si>
  <si>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</si>
  <si>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</si>
  <si>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</si>
  <si>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</si>
  <si>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</si>
  <si>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</si>
  <si>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</si>
  <si>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</si>
  <si>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</si>
  <si>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</si>
  <si>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</si>
  <si>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</si>
  <si>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</si>
  <si>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</si>
  <si>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</si>
  <si>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</si>
  <si>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</si>
  <si>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</si>
  <si>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</si>
  <si>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</si>
  <si>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</si>
  <si>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</si>
  <si>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</si>
  <si>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</si>
  <si>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</si>
  <si>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</si>
  <si>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</si>
  <si>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</si>
  <si>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</si>
  <si>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</si>
  <si>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</si>
  <si>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</si>
  <si>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</si>
  <si>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</si>
  <si>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</si>
  <si>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</si>
  <si>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</si>
  <si>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</si>
  <si>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</si>
  <si>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</si>
  <si>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</si>
  <si>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</si>
  <si>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</si>
  <si>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</si>
  <si>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</si>
  <si>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</si>
  <si>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</si>
  <si>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</si>
  <si>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</si>
  <si>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</si>
  <si>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</si>
  <si>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</si>
  <si>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</si>
  <si>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</si>
  <si>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</si>
  <si>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</si>
  <si>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</si>
  <si>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</si>
  <si>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</si>
  <si>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</si>
  <si>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</si>
  <si>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</si>
  <si>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</si>
  <si>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</si>
  <si>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</si>
  <si>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</si>
  <si>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</si>
  <si>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</si>
  <si>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</si>
  <si>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</si>
  <si>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</si>
  <si>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</si>
  <si>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</si>
  <si>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</si>
  <si>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</si>
  <si>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</si>
  <si>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</si>
  <si>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</si>
  <si>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</si>
  <si>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</si>
  <si>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</si>
  <si>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</si>
  <si>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</si>
  <si>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</si>
  <si>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</si>
  <si>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</si>
  <si>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</si>
  <si>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</si>
  <si>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</si>
  <si>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</si>
  <si>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</si>
  <si>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</si>
  <si>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</si>
  <si>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</si>
  <si>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</si>
  <si>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</si>
  <si>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</si>
  <si>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</si>
  <si>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</si>
  <si>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</si>
  <si>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</si>
  <si>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</si>
  <si>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</si>
  <si>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</si>
  <si>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</si>
  <si>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</si>
  <si>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</si>
  <si>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</si>
  <si>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</si>
  <si>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</si>
  <si>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</si>
  <si>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</si>
  <si>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</si>
  <si>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</si>
  <si>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</si>
  <si>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</si>
  <si>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</si>
  <si>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</si>
  <si>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</si>
  <si>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</si>
  <si>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</si>
  <si>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</si>
  <si>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</si>
  <si>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</si>
  <si>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</si>
  <si>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</si>
  <si>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</si>
  <si>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</si>
  <si>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</si>
  <si>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</si>
  <si>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</si>
  <si>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</si>
  <si>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</si>
  <si>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</si>
  <si>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</si>
  <si>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</si>
  <si>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</si>
  <si>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</si>
  <si>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</si>
  <si>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</si>
  <si>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</si>
  <si>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</si>
  <si>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</si>
  <si>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</si>
  <si>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</si>
  <si>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</si>
  <si>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</si>
  <si>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</si>
  <si>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</si>
  <si>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</si>
  <si>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</si>
  <si>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</si>
  <si>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</si>
  <si>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</si>
  <si>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</si>
  <si>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</si>
  <si>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</si>
  <si>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</si>
  <si>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</si>
  <si>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</si>
  <si>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</si>
  <si>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</si>
  <si>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</si>
  <si>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</si>
  <si>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</si>
  <si>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</si>
  <si>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</si>
  <si>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</si>
  <si>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</si>
  <si>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</si>
  <si>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</si>
  <si>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</si>
  <si>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</si>
  <si>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</si>
  <si>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</si>
  <si>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</si>
  <si>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</si>
  <si>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</si>
  <si>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</si>
  <si>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</si>
  <si>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</si>
  <si>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</si>
  <si>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</si>
  <si>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</si>
  <si>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</si>
  <si>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</si>
  <si>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</si>
  <si>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</si>
  <si>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</si>
  <si>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</si>
  <si>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</si>
  <si>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</si>
  <si>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</si>
  <si>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</si>
  <si>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</si>
  <si>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</si>
  <si>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</si>
  <si>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</si>
  <si>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</si>
  <si>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</si>
  <si>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</si>
  <si>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</si>
  <si>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</si>
  <si>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</si>
  <si>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</si>
  <si>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</si>
  <si>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</si>
  <si>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</si>
  <si>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</si>
  <si>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</si>
  <si>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</si>
  <si>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</si>
  <si>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</si>
  <si>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</si>
  <si>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</si>
  <si>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</si>
  <si>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</si>
  <si>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</si>
  <si>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</si>
  <si>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</si>
  <si>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</si>
  <si>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</si>
  <si>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</si>
  <si>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</si>
  <si>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</si>
  <si>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</si>
  <si>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</si>
  <si>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</si>
  <si>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</si>
  <si>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</si>
  <si>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</si>
  <si>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</si>
  <si>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</si>
  <si>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</si>
  <si>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</si>
  <si>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</si>
  <si>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</si>
  <si>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</si>
  <si>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</si>
  <si>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</si>
  <si>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</si>
  <si>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</si>
  <si>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</si>
  <si>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</si>
  <si>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</si>
  <si>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</si>
  <si>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</si>
  <si>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</si>
  <si>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</si>
  <si>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</si>
  <si>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</si>
  <si>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</si>
  <si>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</si>
  <si>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</si>
  <si>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</si>
  <si>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</si>
  <si>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</si>
  <si>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</si>
  <si>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</si>
  <si>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</si>
  <si>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</si>
  <si>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</si>
  <si>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</si>
  <si>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</si>
  <si>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</si>
  <si>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</si>
  <si>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</si>
  <si>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</si>
  <si>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</si>
  <si>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</si>
  <si>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</si>
  <si>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</si>
  <si>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</si>
  <si>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</si>
  <si>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</si>
  <si>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</si>
  <si>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</si>
  <si>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</si>
  <si>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</si>
  <si>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</si>
  <si>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</si>
  <si>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</si>
  <si>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</si>
  <si>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</si>
  <si>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</si>
  <si>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</si>
  <si>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</si>
  <si>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</si>
  <si>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</si>
  <si>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</si>
  <si>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</si>
  <si>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</si>
  <si>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</si>
  <si>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</si>
  <si>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</si>
  <si>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</si>
  <si>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</si>
  <si>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</si>
  <si>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</si>
  <si>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</si>
  <si>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</si>
  <si>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</si>
  <si>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</si>
  <si>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</si>
  <si>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</si>
  <si>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</si>
  <si>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</si>
  <si>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</si>
  <si>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</si>
  <si>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</si>
  <si>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</si>
  <si>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</si>
  <si>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</si>
  <si>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</si>
  <si>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</si>
  <si>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</si>
  <si>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</si>
  <si>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</si>
  <si>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</si>
  <si>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</si>
  <si>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</si>
  <si>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</si>
  <si>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</si>
  <si>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</si>
  <si>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</si>
  <si>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</si>
  <si>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</si>
  <si>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</si>
  <si>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</si>
  <si>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</si>
  <si>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</si>
  <si>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</si>
  <si>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</si>
  <si>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</si>
  <si>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</si>
  <si>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</si>
  <si>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</si>
  <si>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</si>
  <si>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</si>
  <si>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</si>
  <si>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</si>
  <si>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</si>
  <si>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</si>
  <si>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</si>
  <si>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</si>
  <si>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</si>
  <si>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</si>
  <si>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</si>
  <si>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</si>
  <si>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</si>
  <si>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</si>
  <si>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</si>
  <si>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</si>
  <si>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</si>
  <si>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</si>
  <si>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</si>
  <si>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</si>
  <si>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</si>
  <si>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</si>
  <si>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</si>
  <si>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</si>
  <si>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</si>
  <si>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</si>
  <si>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</si>
  <si>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</si>
  <si>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</si>
  <si>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</si>
  <si>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</si>
  <si>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</si>
  <si>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</si>
  <si>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</si>
  <si>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</si>
  <si>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</si>
  <si>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</si>
  <si>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</si>
  <si>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</si>
  <si>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</si>
  <si>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</si>
  <si>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</si>
  <si>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</si>
  <si>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</si>
  <si>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</si>
  <si>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</si>
  <si>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</si>
  <si>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</si>
  <si>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</si>
  <si>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</si>
  <si>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</si>
  <si>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</si>
  <si>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</si>
  <si>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</si>
  <si>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</si>
  <si>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</si>
  <si>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</si>
  <si>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</si>
  <si>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</si>
  <si>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</si>
  <si>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</si>
  <si>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</si>
  <si>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</si>
  <si>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</si>
  <si>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</si>
  <si>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</si>
  <si>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</si>
  <si>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</si>
  <si>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</si>
  <si>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</si>
  <si>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</si>
  <si>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</si>
  <si>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</si>
  <si>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</si>
  <si>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</si>
  <si>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</si>
  <si>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</si>
  <si>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</si>
  <si>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</si>
  <si>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</si>
  <si>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</si>
  <si>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</si>
  <si>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</si>
  <si>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</si>
  <si>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</si>
  <si>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</si>
  <si>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</si>
  <si>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</si>
  <si>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</si>
  <si>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</si>
  <si>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</si>
  <si>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</si>
  <si>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</si>
  <si>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</si>
  <si>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</si>
  <si>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</si>
  <si>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</si>
  <si>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</si>
  <si>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</si>
  <si>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</si>
  <si>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</si>
  <si>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</si>
  <si>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</si>
  <si>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</si>
  <si>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</si>
  <si>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</si>
  <si>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</si>
  <si>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</si>
  <si>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</si>
  <si>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</si>
  <si>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</si>
  <si>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</si>
  <si>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</si>
  <si>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</si>
  <si>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</si>
  <si>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</si>
  <si>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</si>
  <si>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</si>
  <si>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</si>
  <si>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</si>
  <si>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</si>
  <si>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</si>
  <si>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</si>
  <si>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</si>
  <si>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</si>
  <si>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</si>
  <si>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</si>
  <si>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</si>
  <si>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</si>
  <si>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</si>
  <si>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</si>
  <si>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</si>
  <si>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</si>
  <si>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</si>
  <si>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</si>
  <si>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</si>
  <si>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</si>
  <si>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</si>
  <si>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</si>
  <si>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</si>
  <si>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</si>
  <si>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</si>
  <si>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</si>
  <si>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</si>
  <si>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</si>
  <si>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</si>
  <si>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</si>
  <si>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</si>
  <si>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</si>
  <si>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</si>
  <si>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</si>
  <si>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</si>
  <si>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</si>
  <si>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</si>
  <si>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</si>
  <si>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</si>
  <si>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</si>
  <si>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</si>
  <si>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</si>
  <si>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</si>
  <si>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</si>
  <si>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</si>
  <si>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</si>
  <si>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</si>
  <si>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</si>
  <si>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</si>
  <si>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</si>
  <si>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</si>
  <si>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</si>
  <si>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</si>
  <si>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</si>
  <si>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</si>
  <si>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</si>
  <si>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</si>
  <si>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</si>
  <si>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</si>
  <si>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</si>
  <si>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</si>
  <si>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</si>
  <si>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</si>
  <si>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</si>
  <si>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</si>
  <si>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</si>
  <si>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</si>
  <si>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</si>
  <si>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</si>
  <si>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</si>
  <si>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</si>
  <si>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</si>
  <si>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</si>
  <si>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</si>
  <si>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</si>
  <si>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</si>
  <si>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</si>
  <si>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</si>
  <si>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</si>
  <si>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</si>
  <si>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</si>
  <si>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</si>
  <si>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</si>
  <si>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</si>
  <si>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</si>
  <si>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</si>
  <si>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</si>
  <si>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</si>
  <si>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</si>
  <si>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</si>
  <si>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</si>
  <si>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</si>
  <si>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</si>
  <si>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</si>
  <si>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</si>
  <si>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</si>
  <si>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</si>
  <si>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</si>
  <si>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</si>
  <si>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</si>
  <si>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</si>
  <si>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</si>
  <si>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</si>
  <si>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</si>
  <si>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</si>
  <si>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</si>
  <si>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</si>
  <si>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</si>
  <si>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</si>
  <si>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</si>
  <si>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</si>
  <si>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</si>
  <si>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</si>
  <si>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</si>
  <si>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</si>
  <si>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</si>
  <si>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</si>
  <si>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</si>
  <si>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</si>
  <si>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</si>
  <si>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</si>
  <si>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</si>
  <si>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</si>
  <si>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</si>
  <si>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</si>
  <si>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</si>
  <si>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</si>
  <si>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</si>
  <si>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</si>
  <si>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</si>
  <si>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</si>
  <si>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</si>
  <si>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</si>
  <si>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</si>
  <si>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</si>
  <si>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</si>
  <si>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</si>
  <si>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</si>
  <si>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</si>
  <si>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</si>
  <si>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</si>
  <si>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</si>
  <si>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</si>
  <si>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</si>
  <si>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</si>
  <si>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</si>
  <si>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</si>
  <si>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</si>
  <si>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</si>
  <si>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</si>
  <si>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</si>
  <si>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</si>
  <si>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</si>
  <si>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</si>
  <si>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</si>
  <si>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</si>
  <si>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</si>
  <si>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</si>
  <si>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</si>
  <si>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</si>
  <si>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</si>
  <si>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</si>
  <si>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</si>
  <si>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</si>
  <si>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</si>
  <si>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</si>
  <si>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</si>
  <si>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</si>
  <si>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</si>
  <si>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</si>
  <si>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</si>
  <si>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</si>
  <si>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</si>
  <si>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</si>
  <si>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</si>
  <si>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</si>
  <si>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</si>
  <si>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</si>
  <si>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</si>
  <si>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</si>
  <si>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</si>
  <si>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</si>
  <si>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</si>
  <si>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</si>
  <si>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</si>
  <si>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</si>
  <si>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</si>
  <si>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</si>
  <si>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</si>
  <si>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</si>
  <si>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</si>
  <si>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</si>
  <si>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</si>
  <si>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</si>
  <si>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</si>
  <si>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</si>
  <si>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</si>
  <si>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</si>
  <si>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</si>
  <si>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</si>
  <si>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</si>
  <si>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</si>
  <si>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</si>
  <si>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</si>
  <si>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</si>
  <si>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</si>
  <si>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</si>
  <si>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</si>
  <si>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</si>
  <si>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</si>
  <si>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</si>
  <si>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</si>
  <si>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</si>
  <si>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</si>
  <si>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</si>
  <si>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</si>
  <si>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</si>
  <si>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</si>
  <si>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</si>
  <si>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</si>
  <si>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</si>
  <si>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</si>
  <si>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</si>
  <si>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</si>
  <si>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</si>
  <si>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</si>
  <si>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</si>
  <si>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</si>
  <si>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</si>
  <si>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</si>
  <si>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</si>
  <si>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</si>
  <si>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</si>
  <si>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</si>
  <si>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</si>
  <si>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</si>
  <si>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</si>
  <si>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</si>
  <si>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</si>
  <si>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</si>
  <si>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</si>
  <si>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</si>
  <si>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</si>
  <si>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</si>
  <si>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</si>
  <si>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</si>
  <si>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</si>
  <si>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</si>
  <si>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</si>
  <si>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</si>
  <si>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</si>
  <si>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</si>
  <si>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</si>
  <si>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</si>
  <si>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</si>
  <si>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</si>
  <si>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</si>
  <si>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</si>
  <si>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</si>
  <si>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</si>
  <si>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</si>
  <si>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</si>
  <si>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</si>
  <si>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</si>
  <si>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</si>
  <si>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</si>
  <si>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</si>
  <si>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</si>
  <si>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</si>
  <si>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</si>
  <si>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</si>
  <si>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</si>
  <si>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</si>
  <si>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</si>
  <si>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</si>
  <si>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</si>
  <si>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</si>
  <si>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</si>
  <si>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</si>
  <si>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</si>
  <si>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</si>
  <si>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</si>
  <si>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</si>
  <si>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</si>
  <si>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</si>
  <si>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</si>
  <si>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</si>
  <si>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</si>
  <si>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</si>
  <si>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</si>
  <si>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</si>
  <si>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</si>
  <si>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</si>
  <si>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</si>
  <si>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</si>
  <si>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</si>
  <si>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</si>
  <si>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</si>
  <si>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</si>
  <si>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</si>
  <si>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</si>
  <si>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</si>
  <si>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</si>
  <si>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</si>
  <si>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</si>
  <si>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</si>
  <si>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</si>
  <si>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</si>
  <si>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</si>
  <si>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</si>
  <si>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</si>
  <si>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</si>
  <si>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</si>
  <si>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</si>
  <si>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</si>
  <si>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</si>
  <si>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</si>
  <si>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</si>
  <si>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</si>
  <si>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</si>
  <si>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</si>
  <si>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</si>
  <si>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</si>
  <si>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</si>
  <si>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</si>
  <si>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</si>
  <si>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</si>
  <si>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</si>
  <si>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</si>
  <si>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</si>
  <si>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</si>
  <si>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</si>
  <si>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</si>
  <si>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</si>
  <si>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</si>
  <si>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</si>
  <si>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</si>
  <si>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</si>
  <si>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</si>
  <si>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</si>
  <si>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</si>
  <si>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</si>
  <si>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</si>
  <si>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</si>
  <si>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</si>
  <si>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</si>
  <si>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</si>
  <si>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</si>
  <si>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</si>
  <si>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</si>
  <si>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</si>
  <si>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</si>
  <si>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</si>
  <si>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</si>
  <si>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</si>
  <si>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</si>
  <si>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</si>
  <si>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</si>
  <si>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</si>
  <si>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</si>
  <si>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</si>
  <si>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</si>
  <si>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</si>
  <si>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</si>
  <si>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</si>
  <si>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</si>
  <si>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</si>
  <si>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</si>
  <si>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</si>
  <si>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</si>
  <si>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</si>
  <si>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</si>
  <si>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</si>
  <si>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</si>
  <si>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</si>
  <si>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</si>
  <si>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</si>
  <si>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</si>
  <si>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</si>
  <si>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</si>
  <si>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</si>
  <si>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</si>
  <si>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</si>
  <si>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</si>
  <si>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</si>
  <si>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</si>
  <si>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</si>
  <si>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</si>
  <si>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</si>
  <si>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</si>
  <si>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</si>
  <si>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</si>
  <si>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</si>
  <si>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</si>
  <si>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</si>
  <si>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</si>
  <si>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</si>
  <si>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</si>
  <si>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</si>
  <si>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</si>
  <si>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</si>
  <si>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</si>
  <si>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</si>
  <si>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</si>
  <si>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</si>
  <si>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</si>
  <si>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</si>
  <si>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</si>
  <si>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</si>
  <si>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</si>
  <si>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</si>
  <si>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</si>
  <si>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</si>
  <si>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</si>
  <si>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</si>
  <si>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</si>
  <si>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</si>
  <si>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</si>
  <si>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</si>
  <si>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</si>
  <si>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</si>
  <si>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</si>
  <si>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</si>
  <si>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</si>
  <si>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</si>
  <si>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</si>
  <si>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</si>
  <si>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</si>
  <si>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</si>
  <si>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</si>
  <si>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</si>
  <si>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</si>
  <si>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</si>
  <si>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</si>
  <si>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</si>
  <si>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</si>
  <si>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</si>
  <si>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</si>
  <si>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</si>
  <si>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</si>
  <si>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</si>
  <si>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</si>
  <si>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</si>
  <si>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</si>
  <si>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</si>
  <si>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</si>
  <si>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</si>
  <si>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</si>
  <si>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</si>
  <si>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</si>
  <si>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</si>
  <si>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</si>
  <si>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</si>
  <si>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</si>
  <si>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</si>
  <si>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</si>
  <si>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</si>
  <si>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</si>
  <si>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</si>
  <si>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</si>
  <si>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</si>
  <si>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</si>
  <si>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</si>
  <si>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</si>
  <si>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</si>
  <si>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</si>
  <si>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</si>
  <si>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</si>
  <si>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</si>
  <si>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</si>
  <si>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</si>
  <si>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</si>
  <si>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</si>
  <si>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</si>
  <si>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</si>
  <si>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</si>
  <si>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</si>
  <si>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</si>
  <si>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</si>
  <si>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</si>
  <si>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</si>
  <si>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</si>
  <si>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</si>
  <si>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</si>
  <si>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</si>
  <si>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</si>
  <si>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</si>
  <si>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</si>
  <si>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</si>
  <si>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</si>
  <si>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</si>
  <si>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</si>
  <si>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</si>
  <si>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</si>
  <si>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</si>
  <si>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</si>
  <si>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</si>
  <si>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</si>
  <si>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</si>
  <si>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</si>
  <si>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</si>
  <si>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</si>
  <si>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</si>
  <si>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</si>
  <si>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</si>
  <si>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</si>
  <si>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</si>
  <si>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</si>
  <si>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</si>
  <si>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</si>
  <si>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</si>
  <si>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</si>
  <si>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</si>
  <si>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</si>
  <si>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</si>
  <si>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</si>
  <si>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</si>
  <si>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</si>
  <si>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</si>
  <si>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</si>
  <si>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</si>
  <si>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</si>
  <si>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</si>
  <si>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</si>
  <si>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</si>
  <si>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</si>
  <si>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</si>
  <si>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</si>
  <si>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</si>
  <si>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</si>
  <si>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</si>
  <si>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</si>
  <si>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</si>
  <si>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</si>
  <si>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</si>
  <si>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</si>
  <si>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</si>
  <si>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</si>
  <si>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</si>
  <si>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</si>
  <si>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</si>
  <si>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</si>
  <si>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</si>
  <si>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</si>
  <si>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</si>
  <si>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</si>
  <si>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</si>
  <si>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</si>
  <si>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</si>
  <si>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</si>
  <si>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</si>
  <si>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</si>
  <si>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</si>
  <si>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</si>
  <si>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</si>
  <si>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</si>
  <si>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</si>
  <si>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</si>
  <si>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</si>
  <si>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</si>
  <si>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</si>
  <si>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</si>
  <si>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</si>
  <si>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</si>
  <si>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</si>
  <si>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</si>
  <si>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</si>
  <si>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</si>
  <si>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</si>
  <si>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</si>
  <si>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</si>
  <si>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</si>
  <si>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</si>
  <si>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</si>
  <si>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</si>
  <si>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</si>
  <si>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</si>
  <si>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</si>
  <si>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</si>
  <si>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</si>
  <si>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</si>
  <si>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</si>
  <si>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</si>
  <si>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</si>
  <si>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</si>
  <si>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</si>
  <si>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</si>
  <si>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</si>
  <si>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</si>
  <si>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</si>
  <si>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</si>
  <si>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</si>
  <si>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</si>
  <si>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</si>
  <si>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</si>
  <si>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</si>
  <si>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</si>
  <si>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</si>
  <si>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</si>
  <si>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</si>
  <si>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</si>
  <si>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</si>
  <si>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</si>
  <si>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</si>
  <si>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</si>
  <si>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</si>
  <si>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</si>
  <si>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</si>
  <si>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</si>
  <si>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</si>
  <si>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</si>
  <si>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</si>
  <si>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</si>
  <si>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</si>
  <si>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</si>
  <si>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</si>
  <si>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</si>
  <si>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</si>
  <si>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</si>
  <si>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</si>
  <si>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</si>
  <si>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</si>
  <si>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</si>
  <si>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</si>
  <si>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</si>
  <si>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</si>
  <si>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</si>
  <si>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</si>
  <si>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</si>
  <si>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</si>
  <si>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</si>
  <si>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</si>
  <si>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</si>
  <si>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</si>
  <si>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</si>
  <si>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</si>
  <si>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</si>
  <si>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</si>
  <si>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</si>
  <si>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</si>
  <si>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</si>
  <si>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</si>
  <si>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</si>
  <si>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</si>
  <si>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</si>
  <si>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</si>
  <si>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</si>
  <si>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</si>
  <si>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</si>
  <si>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</si>
  <si>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</si>
  <si>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</si>
  <si>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</si>
  <si>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</si>
  <si>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</si>
  <si>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</si>
  <si>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</si>
  <si>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</si>
  <si>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</si>
  <si>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</si>
  <si>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</si>
  <si>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</si>
  <si>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</si>
  <si>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</si>
  <si>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</si>
  <si>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</si>
  <si>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</si>
  <si>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</si>
  <si>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</si>
  <si>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</si>
  <si>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</si>
  <si>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</si>
  <si>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</si>
  <si>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</si>
  <si>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</si>
  <si>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</si>
  <si>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</si>
  <si>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</si>
  <si>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</si>
  <si>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</si>
  <si>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</si>
  <si>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</si>
  <si>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</si>
  <si>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</si>
  <si>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</si>
  <si>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</si>
  <si>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</si>
  <si>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</si>
  <si>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</si>
  <si>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</si>
  <si>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</si>
  <si>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</si>
  <si>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</si>
  <si>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</si>
  <si>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</si>
  <si>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</si>
  <si>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</si>
  <si>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</si>
  <si>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</si>
  <si>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</si>
  <si>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</si>
  <si>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</si>
  <si>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</si>
  <si>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</si>
  <si>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</si>
  <si>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</si>
  <si>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</si>
  <si>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</si>
  <si>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</si>
  <si>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</si>
  <si>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</si>
  <si>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</si>
  <si>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</si>
  <si>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</si>
  <si>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</si>
  <si>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</si>
  <si>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</si>
  <si>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</si>
  <si>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</si>
  <si>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</si>
  <si>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</si>
  <si>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</si>
  <si>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</si>
  <si>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</si>
  <si>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</si>
  <si>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</si>
  <si>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</si>
  <si>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</si>
  <si>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</si>
  <si>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</si>
  <si>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</si>
  <si>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</si>
  <si>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</si>
  <si>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</si>
  <si>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</si>
  <si>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</si>
  <si>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</si>
  <si>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</si>
  <si>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</si>
  <si>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</si>
  <si>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</si>
  <si>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</si>
  <si>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</si>
  <si>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</si>
  <si>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</si>
  <si>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</si>
  <si>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</si>
  <si>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</si>
  <si>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</si>
  <si>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</si>
  <si>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</si>
  <si>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</si>
  <si>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</si>
  <si>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</si>
  <si>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</si>
  <si>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</si>
  <si>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</si>
  <si>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</si>
  <si>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</si>
  <si>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</si>
  <si>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</si>
  <si>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</si>
  <si>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</si>
  <si>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</si>
  <si>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</si>
  <si>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</si>
  <si>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</si>
  <si>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</si>
  <si>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</si>
  <si>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</si>
  <si>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</si>
  <si>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</si>
  <si>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</si>
  <si>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</si>
  <si>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</si>
  <si>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</si>
  <si>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</si>
  <si>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</si>
  <si>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</si>
  <si>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</si>
  <si>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</si>
  <si>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</si>
  <si>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</si>
  <si>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</si>
  <si>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</si>
  <si>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</si>
  <si>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</si>
  <si>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</si>
  <si>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</si>
  <si>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</si>
  <si>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</si>
  <si>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</si>
  <si>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</si>
  <si>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</si>
  <si>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</si>
  <si>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</si>
  <si>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</si>
  <si>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</si>
  <si>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</si>
  <si>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</si>
  <si>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</si>
  <si>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</si>
  <si>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</si>
  <si>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</si>
  <si>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</si>
  <si>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</si>
  <si>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</si>
  <si>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</si>
  <si>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</si>
  <si>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</si>
  <si>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</si>
  <si>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</si>
  <si>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</si>
  <si>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</si>
  <si>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</si>
  <si>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</si>
  <si>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</si>
  <si>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</si>
  <si>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</si>
  <si>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</si>
  <si>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</si>
  <si>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</si>
  <si>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</si>
  <si>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</si>
  <si>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</si>
  <si>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</si>
  <si>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</si>
  <si>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</si>
  <si>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</si>
  <si>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</si>
  <si>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</si>
  <si>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</si>
  <si>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</si>
  <si>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</si>
  <si>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</si>
  <si>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</si>
  <si>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</si>
  <si>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</si>
  <si>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</si>
  <si>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</si>
  <si>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</si>
  <si>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</si>
  <si>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</si>
  <si>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</si>
  <si>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</si>
  <si>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</si>
  <si>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</si>
  <si>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</si>
  <si>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</si>
  <si>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</si>
  <si>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</si>
  <si>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</si>
  <si>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</si>
  <si>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</si>
  <si>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</si>
  <si>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</si>
  <si>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</si>
  <si>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</si>
  <si>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</si>
  <si>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</si>
  <si>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</si>
  <si>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</si>
  <si>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</si>
  <si>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</si>
  <si>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</si>
  <si>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</si>
  <si>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</si>
  <si>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</si>
  <si>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</si>
  <si>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</si>
  <si>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</si>
  <si>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</si>
  <si>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</si>
  <si>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</si>
  <si>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</si>
  <si>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</si>
  <si>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</si>
  <si>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</si>
  <si>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</si>
  <si>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</si>
  <si>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</si>
  <si>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</si>
  <si>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</si>
  <si>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</si>
  <si>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</si>
  <si>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</si>
  <si>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</si>
  <si>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</si>
  <si>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</si>
  <si>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</si>
  <si>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</si>
  <si>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</si>
  <si>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</si>
  <si>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</si>
  <si>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</si>
  <si>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</si>
  <si>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</si>
  <si>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</si>
  <si>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</si>
  <si>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</si>
  <si>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</si>
  <si>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</si>
  <si>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</si>
  <si>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</si>
  <si>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</si>
  <si>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</si>
  <si>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</si>
  <si>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</si>
  <si>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</si>
  <si>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</si>
  <si>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</si>
  <si>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</si>
  <si>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</si>
  <si>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</si>
  <si>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</si>
  <si>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</si>
  <si>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</si>
  <si>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</si>
  <si>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</si>
  <si>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</si>
  <si>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</si>
  <si>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</si>
  <si>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</si>
  <si>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</si>
  <si>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</si>
  <si>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</si>
  <si>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</si>
  <si>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</si>
  <si>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</si>
  <si>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</si>
  <si>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</si>
  <si>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</si>
  <si>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</si>
  <si>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</si>
  <si>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</si>
  <si>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</si>
  <si>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</si>
  <si>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</si>
  <si>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</si>
  <si>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</si>
  <si>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</si>
  <si>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</si>
  <si>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</si>
  <si>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</si>
  <si>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</si>
  <si>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</si>
  <si>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</si>
  <si>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</si>
  <si>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</si>
  <si>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</si>
  <si>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</si>
  <si>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</si>
  <si>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</si>
  <si>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</si>
  <si>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</si>
  <si>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</si>
  <si>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</si>
  <si>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</si>
  <si>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</si>
  <si>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</si>
  <si>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</si>
  <si>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</si>
  <si>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</si>
  <si>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</si>
  <si>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</si>
  <si>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</si>
  <si>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</si>
  <si>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</si>
  <si>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</si>
  <si>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</si>
  <si>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</si>
  <si>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</si>
  <si>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</si>
  <si>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</si>
  <si>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</si>
  <si>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</si>
  <si>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</si>
  <si>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</si>
  <si>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</si>
  <si>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</si>
  <si>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</si>
  <si>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</si>
  <si>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</si>
  <si>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</si>
  <si>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</si>
  <si>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</si>
  <si>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</si>
  <si>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</si>
  <si>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</si>
  <si>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</si>
  <si>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</si>
  <si>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</si>
  <si>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</si>
  <si>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</si>
  <si>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</si>
  <si>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</si>
  <si>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</si>
  <si>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</si>
  <si>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</si>
  <si>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</si>
  <si>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</si>
  <si>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</si>
  <si>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</si>
  <si>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</si>
  <si>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</si>
  <si>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</si>
  <si>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</si>
  <si>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</si>
  <si>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</si>
  <si>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</si>
  <si>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</si>
  <si>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</si>
  <si>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</si>
  <si>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</si>
  <si>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</si>
  <si>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</si>
  <si>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</si>
  <si>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</si>
  <si>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</si>
  <si>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</si>
  <si>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</si>
  <si>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</si>
  <si>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</si>
  <si>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</si>
  <si>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</si>
  <si>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</si>
  <si>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</si>
  <si>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</si>
  <si>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</si>
  <si>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</si>
  <si>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</si>
  <si>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</si>
  <si>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</si>
  <si>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</si>
  <si>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</si>
  <si>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</si>
  <si>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</si>
  <si>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</si>
  <si>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</si>
  <si>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</si>
  <si>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</si>
  <si>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</si>
  <si>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</si>
  <si>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</si>
  <si>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</si>
  <si>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</si>
  <si>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</si>
  <si>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</si>
  <si>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</si>
  <si>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</si>
  <si>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</si>
  <si>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</si>
  <si>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</si>
  <si>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</si>
  <si>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</si>
  <si>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</si>
  <si>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</si>
  <si>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</si>
  <si>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</si>
  <si>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</si>
  <si>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</si>
  <si>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</si>
  <si>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</si>
  <si>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</si>
  <si>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</si>
  <si>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</si>
  <si>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</si>
  <si>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</si>
  <si>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</si>
  <si>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</si>
  <si>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</si>
  <si>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</si>
  <si>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</si>
  <si>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</si>
  <si>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</si>
  <si>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</si>
  <si>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</si>
  <si>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</si>
  <si>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</si>
  <si>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</si>
  <si>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</si>
  <si>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</si>
  <si>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</si>
  <si>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</si>
  <si>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</si>
  <si>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</si>
  <si>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</si>
  <si>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</si>
  <si>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</si>
  <si>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</si>
  <si>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</si>
  <si>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</si>
  <si>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</si>
  <si>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</si>
  <si>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</si>
  <si>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</si>
  <si>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</si>
  <si>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</si>
  <si>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</si>
  <si>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</si>
  <si>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</si>
  <si>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</si>
  <si>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</si>
  <si>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</si>
  <si>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</si>
  <si>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</si>
  <si>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</si>
  <si>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</si>
  <si>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</si>
  <si>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</si>
  <si>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</si>
  <si>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</si>
  <si>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</si>
  <si>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</si>
  <si>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</si>
  <si>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</si>
  <si>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</si>
  <si>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</si>
  <si>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</si>
  <si>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</si>
  <si>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</si>
  <si>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</si>
  <si>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</si>
  <si>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</si>
  <si>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</si>
  <si>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</si>
  <si>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</si>
  <si>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</si>
  <si>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</si>
  <si>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</si>
  <si>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</si>
  <si>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</si>
  <si>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</si>
  <si>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</si>
  <si>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</si>
  <si>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</si>
  <si>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</si>
  <si>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</si>
  <si>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</si>
  <si>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</si>
  <si>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</si>
  <si>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</si>
  <si>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</si>
  <si>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</si>
  <si>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</si>
  <si>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</si>
  <si>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</si>
  <si>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</si>
  <si>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</si>
  <si>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</si>
  <si>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</si>
  <si>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</si>
  <si>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</si>
  <si>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</si>
  <si>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</si>
  <si>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</si>
  <si>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</si>
  <si>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</si>
  <si>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</si>
  <si>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</si>
  <si>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</si>
  <si>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</si>
  <si>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</si>
  <si>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</si>
  <si>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</si>
  <si>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</si>
  <si>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</si>
  <si>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</si>
  <si>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</si>
  <si>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</si>
  <si>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</si>
  <si>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</si>
  <si>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</si>
  <si>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</si>
  <si>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</si>
  <si>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</si>
  <si>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</si>
  <si>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</si>
  <si>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</si>
  <si>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</si>
  <si>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</si>
  <si>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</si>
  <si>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</si>
  <si>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</si>
  <si>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</si>
  <si>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</si>
  <si>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</si>
  <si>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</si>
  <si>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</si>
  <si>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</si>
  <si>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</si>
  <si>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</si>
  <si>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</si>
  <si>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</si>
  <si>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</si>
  <si>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</si>
  <si>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</si>
  <si>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</si>
  <si>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</si>
  <si>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</si>
  <si>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</si>
  <si>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</si>
  <si>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</si>
  <si>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</si>
  <si>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</si>
  <si>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</si>
  <si>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</si>
  <si>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</si>
  <si>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</si>
  <si>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</si>
  <si>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</si>
  <si>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</si>
  <si>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</si>
  <si>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</si>
  <si>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</si>
  <si>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</si>
  <si>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</si>
  <si>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</si>
  <si>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</si>
  <si>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</si>
  <si>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</si>
  <si>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</si>
  <si>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</si>
  <si>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</si>
  <si>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</si>
  <si>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</si>
  <si>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</si>
  <si>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</si>
  <si>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</si>
  <si>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</si>
  <si>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</si>
  <si>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</si>
  <si>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</si>
  <si>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</si>
  <si>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</si>
  <si>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</si>
  <si>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</si>
  <si>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</si>
  <si>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</si>
  <si>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</si>
  <si>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</si>
  <si>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</si>
  <si>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</si>
  <si>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</si>
  <si>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</si>
  <si>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</si>
  <si>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</si>
  <si>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</si>
  <si>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</si>
  <si>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</si>
  <si>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</si>
  <si>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</si>
  <si>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</si>
  <si>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</si>
  <si>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</si>
  <si>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</si>
  <si>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</si>
  <si>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</si>
  <si>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</si>
  <si>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</si>
  <si>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</si>
  <si>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</si>
  <si>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</si>
  <si>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</si>
  <si>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</si>
  <si>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</si>
  <si>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</si>
  <si>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</si>
  <si>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</si>
  <si>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</si>
  <si>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</si>
  <si>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</si>
  <si>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</si>
  <si>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</si>
  <si>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</si>
  <si>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</si>
  <si>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</si>
  <si>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</si>
  <si>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</si>
  <si>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</si>
  <si>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</si>
  <si>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</si>
  <si>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</si>
  <si>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</si>
  <si>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</si>
  <si>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</si>
  <si>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</si>
  <si>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</si>
  <si>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</si>
  <si>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</si>
  <si>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</si>
  <si>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</si>
  <si>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</si>
  <si>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</si>
  <si>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</si>
  <si>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</si>
  <si>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</si>
  <si>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</si>
  <si>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</si>
  <si>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</si>
  <si>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</si>
  <si>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</si>
  <si>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</si>
  <si>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</si>
  <si>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</si>
  <si>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</si>
  <si>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</si>
  <si>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</si>
  <si>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</si>
  <si>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</si>
  <si>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</si>
  <si>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</si>
  <si>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</si>
  <si>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</si>
  <si>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</si>
  <si>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</si>
  <si>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</si>
  <si>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</si>
  <si>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</si>
  <si>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</si>
  <si>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</si>
  <si>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</si>
  <si>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</si>
  <si>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</si>
  <si>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</si>
  <si>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</si>
  <si>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</si>
  <si>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</si>
  <si>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</si>
  <si>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</si>
  <si>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</si>
  <si>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</si>
  <si>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</si>
  <si>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</si>
  <si>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</si>
  <si>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</si>
  <si>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</si>
  <si>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</si>
  <si>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</si>
  <si>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</si>
  <si>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</si>
  <si>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</si>
  <si>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</si>
  <si>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</si>
  <si>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</si>
  <si>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</si>
  <si>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</si>
  <si>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</si>
  <si>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</si>
  <si>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</si>
  <si>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</si>
  <si>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</si>
  <si>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</si>
  <si>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</si>
  <si>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</si>
  <si>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</si>
  <si>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</si>
  <si>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</si>
  <si>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</si>
  <si>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</si>
  <si>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</si>
  <si>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</si>
  <si>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</si>
  <si>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</si>
  <si>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</si>
  <si>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</si>
  <si>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</si>
  <si>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</si>
  <si>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</si>
  <si>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</si>
  <si>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</si>
  <si>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</si>
  <si>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</si>
  <si>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</si>
  <si>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</si>
  <si>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</si>
  <si>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</si>
  <si>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</si>
  <si>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</si>
  <si>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</si>
  <si>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</si>
  <si>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</si>
  <si>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</si>
  <si>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</si>
  <si>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</si>
  <si>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</si>
  <si>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</si>
  <si>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</si>
  <si>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</si>
  <si>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</si>
  <si>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</si>
  <si>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</si>
  <si>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</si>
  <si>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</si>
  <si>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</si>
  <si>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</si>
  <si>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</si>
  <si>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</si>
  <si>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</si>
  <si>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</si>
  <si>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</si>
  <si>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</si>
  <si>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</si>
  <si>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</si>
  <si>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</si>
  <si>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</si>
  <si>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</si>
  <si>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</si>
  <si>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</si>
  <si>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</si>
  <si>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</si>
  <si>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</si>
  <si>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</si>
  <si>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</si>
  <si>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</si>
  <si>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</si>
  <si>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</si>
  <si>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</si>
  <si>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</si>
  <si>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</si>
  <si>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</si>
  <si>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</si>
  <si>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</si>
  <si>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</si>
  <si>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</si>
  <si>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</si>
  <si>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</si>
  <si>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</si>
  <si>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</si>
  <si>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</si>
  <si>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</si>
  <si>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</si>
  <si>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</si>
  <si>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</si>
  <si>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</si>
  <si>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</si>
  <si>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</si>
  <si>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</si>
  <si>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</si>
  <si>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</si>
  <si>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</si>
  <si>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</si>
  <si>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</si>
  <si>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</si>
  <si>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</si>
  <si>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</si>
  <si>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</si>
  <si>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</si>
  <si>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</si>
  <si>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</si>
  <si>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</si>
  <si>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</si>
  <si>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</si>
  <si>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</si>
  <si>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</si>
  <si>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</si>
  <si>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</si>
  <si>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</si>
  <si>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</si>
  <si>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</si>
  <si>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</si>
  <si>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</si>
  <si>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</si>
  <si>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</si>
  <si>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</si>
  <si>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</si>
  <si>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</si>
  <si>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</si>
  <si>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</si>
  <si>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</si>
  <si>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</si>
  <si>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</si>
  <si>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</si>
  <si>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</si>
  <si>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</si>
  <si>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</si>
  <si>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</si>
  <si>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</si>
  <si>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</si>
  <si>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</si>
  <si>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</si>
  <si>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</si>
  <si>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</si>
  <si>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</si>
  <si>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</si>
  <si>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</si>
  <si>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</si>
  <si>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</si>
  <si>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</si>
  <si>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</si>
  <si>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</si>
  <si>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</si>
  <si>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</si>
  <si>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</si>
  <si>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</si>
  <si>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</si>
  <si>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</si>
  <si>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</si>
  <si>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</si>
  <si>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</si>
  <si>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</si>
  <si>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</si>
  <si>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</si>
  <si>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</si>
  <si>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</si>
  <si>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</si>
  <si>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</si>
  <si>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</si>
  <si>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</si>
  <si>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</si>
  <si>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</si>
  <si>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</si>
  <si>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</si>
  <si>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</si>
  <si>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</si>
  <si>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</si>
  <si>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</si>
  <si>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</si>
  <si>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</si>
  <si>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</si>
  <si>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</si>
  <si>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</si>
  <si>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</si>
  <si>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</si>
  <si>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</si>
  <si>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</si>
  <si>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</si>
  <si>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</si>
  <si>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</si>
  <si>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</si>
  <si>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</si>
  <si>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</si>
  <si>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</si>
  <si>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</si>
  <si>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</si>
  <si>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</si>
  <si>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</si>
  <si>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</si>
  <si>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</si>
  <si>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</si>
  <si>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</si>
  <si>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</si>
  <si>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</si>
  <si>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</si>
  <si>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</si>
  <si>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</si>
  <si>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</si>
  <si>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</si>
  <si>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</si>
  <si>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</si>
  <si>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</si>
  <si>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</si>
  <si>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</si>
  <si>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</si>
  <si>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</si>
  <si>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</si>
  <si>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</si>
  <si>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</si>
  <si>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</si>
  <si>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</si>
  <si>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</si>
  <si>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</si>
  <si>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</si>
  <si>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</si>
  <si>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</si>
  <si>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</si>
  <si>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</si>
  <si>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</si>
  <si>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</si>
  <si>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</si>
  <si>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</si>
  <si>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</si>
  <si>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</si>
  <si>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</si>
  <si>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</si>
  <si>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</si>
  <si>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</si>
  <si>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</si>
  <si>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</si>
  <si>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</si>
  <si>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</si>
  <si>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</si>
  <si>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</si>
  <si>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</si>
  <si>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</si>
  <si>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</si>
  <si>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</si>
  <si>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</si>
  <si>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</si>
  <si>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</si>
  <si>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</si>
  <si>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</si>
  <si>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</si>
  <si>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</si>
  <si>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</si>
  <si>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</si>
  <si>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</si>
  <si>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</si>
  <si>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</si>
  <si>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</si>
  <si>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</si>
  <si>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</si>
  <si>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</si>
  <si>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</si>
  <si>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</si>
  <si>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</si>
  <si>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</si>
  <si>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</si>
  <si>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</si>
  <si>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</si>
  <si>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</si>
  <si>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</si>
  <si>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</si>
  <si>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</si>
  <si>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</si>
  <si>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</si>
  <si>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</si>
  <si>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</si>
  <si>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</si>
  <si>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</si>
  <si>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</si>
  <si>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</si>
  <si>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</si>
  <si>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</si>
  <si>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</si>
  <si>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</si>
  <si>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</si>
  <si>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</si>
  <si>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</si>
  <si>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</si>
  <si>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</si>
  <si>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</si>
  <si>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</si>
  <si>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</si>
  <si>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</si>
  <si>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</si>
  <si>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</si>
  <si>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</si>
  <si>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</si>
  <si>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</si>
  <si>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</si>
  <si>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</si>
  <si>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</si>
  <si>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</si>
  <si>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</si>
  <si>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</si>
  <si>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</si>
  <si>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</si>
  <si>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</si>
  <si>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</si>
  <si>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</si>
  <si>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</si>
  <si>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</si>
  <si>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</si>
  <si>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</si>
  <si>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</si>
  <si>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</si>
  <si>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</si>
  <si>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</si>
  <si>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</si>
  <si>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</si>
  <si>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</si>
  <si>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</si>
  <si>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</si>
  <si>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</si>
  <si>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</si>
  <si>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</si>
  <si>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</si>
  <si>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</si>
  <si>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</si>
  <si>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</si>
  <si>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</si>
  <si>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</si>
  <si>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</si>
  <si>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</si>
  <si>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</si>
  <si>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</si>
  <si>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</si>
  <si>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</si>
  <si>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</si>
  <si>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</si>
  <si>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</si>
  <si>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</si>
  <si>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</si>
  <si>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</si>
  <si>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</si>
  <si>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</si>
  <si>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</si>
  <si>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</si>
  <si>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</si>
  <si>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</si>
  <si>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</si>
  <si>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</si>
  <si>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</si>
  <si>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</si>
  <si>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</si>
  <si>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</si>
  <si>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</si>
  <si>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</si>
  <si>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</si>
  <si>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</si>
  <si>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</si>
  <si>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</si>
  <si>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</si>
  <si>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</si>
  <si>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</si>
  <si>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</si>
  <si>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</si>
  <si>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</si>
  <si>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</si>
  <si>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</si>
  <si>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</si>
  <si>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</si>
  <si>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</si>
  <si>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</si>
  <si>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</si>
  <si>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</si>
  <si>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</si>
  <si>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</si>
  <si>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</si>
  <si>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</si>
  <si>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</si>
  <si>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</si>
  <si>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</si>
  <si>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</si>
  <si>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</si>
  <si>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</si>
  <si>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</si>
  <si>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</si>
  <si>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</si>
  <si>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</si>
  <si>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</si>
  <si>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</si>
  <si>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</si>
  <si>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</si>
  <si>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</si>
  <si>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</si>
  <si>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</si>
  <si>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</si>
  <si>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</si>
  <si>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</si>
  <si>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</si>
  <si>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</si>
  <si>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</si>
  <si>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</si>
  <si>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</si>
  <si>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</si>
  <si>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</si>
  <si>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</si>
  <si>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</si>
  <si>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</si>
  <si>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</si>
  <si>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</si>
  <si>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</si>
  <si>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</si>
  <si>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</si>
  <si>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</si>
  <si>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</si>
  <si>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</si>
  <si>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</si>
  <si>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</si>
  <si>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</si>
  <si>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</si>
  <si>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</si>
  <si>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</si>
  <si>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</si>
  <si>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</si>
  <si>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</si>
  <si>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</si>
  <si>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</si>
  <si>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</si>
  <si>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</si>
  <si>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</si>
  <si>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</si>
  <si>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</si>
  <si>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</si>
  <si>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</si>
  <si>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</si>
  <si>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</si>
  <si>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</si>
  <si>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</si>
  <si>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</si>
  <si>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</si>
  <si>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</si>
  <si>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</si>
  <si>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</si>
  <si>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</si>
  <si>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</si>
  <si>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</si>
  <si>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</si>
  <si>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</si>
  <si>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</si>
  <si>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</si>
  <si>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</si>
  <si>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</si>
  <si>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</si>
  <si>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</si>
  <si>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</si>
  <si>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</si>
  <si>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</si>
  <si>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</si>
  <si>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</si>
  <si>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</si>
  <si>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</si>
  <si>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</si>
  <si>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</si>
  <si>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</si>
  <si>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</si>
  <si>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</si>
  <si>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</si>
  <si>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</si>
  <si>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</si>
  <si>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</si>
  <si>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</si>
  <si>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</si>
  <si>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</si>
  <si>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</si>
  <si>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</si>
  <si>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</si>
  <si>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</si>
  <si>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</si>
  <si>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</si>
  <si>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</si>
  <si>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</si>
  <si>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</si>
  <si>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</si>
  <si>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</si>
  <si>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</si>
  <si>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</si>
  <si>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</si>
  <si>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</si>
  <si>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</si>
  <si>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</si>
  <si>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</si>
  <si>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</si>
  <si>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</si>
  <si>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</si>
  <si>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</si>
  <si>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</si>
  <si>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</si>
  <si>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</si>
  <si>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</si>
  <si>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</si>
  <si>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</si>
  <si>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</si>
  <si>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</si>
  <si>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</si>
  <si>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</si>
  <si>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</si>
  <si>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</si>
  <si>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</si>
  <si>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</si>
  <si>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</si>
  <si>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</si>
  <si>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</si>
  <si>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</si>
  <si>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</si>
  <si>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</si>
  <si>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</si>
  <si>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</si>
  <si>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</si>
  <si>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</si>
  <si>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</si>
  <si>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</si>
  <si>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</si>
  <si>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</si>
  <si>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</si>
  <si>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</si>
  <si>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</si>
  <si>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</si>
  <si>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</si>
  <si>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</si>
  <si>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</si>
  <si>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</si>
  <si>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</si>
  <si>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</si>
  <si>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</si>
  <si>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</si>
  <si>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</si>
  <si>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</si>
  <si>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</si>
  <si>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</si>
  <si>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</si>
  <si>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</si>
  <si>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</si>
  <si>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</si>
  <si>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</si>
  <si>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</si>
  <si>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</si>
  <si>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</si>
  <si>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</si>
  <si>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</si>
  <si>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</si>
  <si>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</si>
  <si>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</si>
  <si>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</si>
  <si>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</si>
  <si>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</si>
  <si>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</si>
  <si>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</si>
  <si>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</si>
  <si>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</si>
  <si>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</si>
  <si>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</si>
  <si>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</si>
  <si>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</si>
  <si>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</si>
  <si>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</si>
  <si>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</si>
  <si>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</si>
  <si>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</si>
  <si>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</si>
  <si>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</si>
  <si>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</si>
  <si>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</si>
  <si>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</si>
  <si>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</si>
  <si>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</si>
  <si>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</si>
  <si>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</si>
  <si>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</si>
  <si>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</si>
  <si>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</si>
  <si>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</si>
  <si>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</si>
  <si>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</si>
  <si>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</si>
  <si>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</si>
  <si>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</si>
  <si>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</si>
  <si>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</si>
  <si>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</si>
  <si>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</si>
  <si>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</si>
  <si>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</si>
  <si>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</si>
  <si>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</si>
  <si>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</si>
  <si>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</si>
  <si>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</si>
  <si>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</si>
  <si>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</si>
  <si>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</si>
  <si>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</si>
  <si>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</si>
  <si>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</si>
  <si>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</si>
  <si>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</si>
  <si>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</si>
  <si>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</si>
  <si>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</si>
  <si>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</si>
  <si>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</si>
  <si>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</si>
  <si>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</si>
  <si>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</si>
  <si>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</si>
  <si>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</si>
  <si>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</si>
  <si>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</si>
  <si>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</si>
  <si>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</si>
  <si>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</si>
  <si>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</si>
  <si>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</si>
  <si>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</si>
  <si>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</si>
  <si>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</si>
  <si>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</si>
  <si>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</si>
  <si>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</si>
  <si>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</si>
  <si>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</si>
  <si>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</si>
  <si>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</si>
  <si>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</si>
  <si>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</si>
  <si>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</si>
  <si>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</si>
  <si>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</si>
  <si>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</si>
  <si>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</si>
  <si>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</si>
  <si>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</si>
  <si>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</si>
  <si>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</si>
  <si>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</si>
  <si>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</si>
  <si>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</si>
  <si>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</si>
  <si>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</si>
  <si>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</si>
  <si>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</si>
  <si>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</si>
  <si>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</si>
  <si>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</si>
  <si>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</si>
  <si>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</si>
  <si>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</si>
  <si>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</si>
  <si>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</si>
  <si>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</si>
  <si>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</si>
  <si>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</si>
  <si>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</si>
  <si>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</si>
  <si>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</si>
  <si>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</si>
  <si>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</si>
  <si>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</si>
  <si>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</si>
  <si>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</si>
  <si>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</si>
  <si>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</si>
  <si>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</si>
  <si>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</si>
  <si>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</si>
  <si>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</si>
  <si>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</si>
  <si>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</si>
  <si>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</si>
  <si>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</si>
  <si>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</si>
  <si>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</si>
  <si>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</si>
  <si>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</si>
  <si>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</si>
  <si>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</si>
  <si>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</si>
  <si>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</si>
  <si>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</si>
  <si>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</si>
  <si>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</si>
  <si>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</si>
  <si>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</si>
  <si>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</si>
  <si>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</si>
  <si>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</si>
  <si>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</si>
  <si>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</si>
  <si>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</si>
  <si>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</si>
  <si>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</si>
  <si>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</si>
  <si>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</si>
  <si>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</si>
  <si>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</si>
  <si>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</si>
  <si>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</si>
  <si>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</si>
  <si>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</si>
  <si>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</si>
  <si>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</si>
  <si>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</si>
  <si>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</si>
  <si>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</si>
  <si>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</si>
  <si>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</si>
  <si>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</si>
  <si>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</si>
  <si>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</si>
  <si>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</si>
  <si>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</si>
  <si>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</si>
  <si>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</si>
  <si>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</si>
  <si>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</si>
  <si>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</si>
  <si>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</si>
  <si>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</si>
  <si>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</si>
  <si>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</si>
  <si>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</si>
  <si>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</si>
  <si>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</si>
  <si>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</si>
  <si>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</si>
  <si>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</si>
  <si>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</si>
  <si>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</si>
  <si>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</si>
  <si>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</si>
  <si>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</si>
  <si>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</si>
  <si>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</si>
  <si>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</si>
  <si>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</si>
  <si>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</si>
  <si>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</si>
  <si>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</si>
  <si>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</si>
  <si>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</si>
  <si>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</si>
  <si>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</si>
  <si>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</si>
  <si>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</si>
  <si>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</si>
  <si>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</si>
  <si>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</si>
  <si>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</si>
  <si>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</si>
  <si>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</si>
  <si>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</si>
  <si>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</si>
  <si>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</si>
  <si>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</si>
  <si>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</si>
  <si>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</si>
  <si>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</si>
  <si>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</si>
  <si>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</si>
  <si>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</si>
  <si>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</si>
  <si>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</si>
  <si>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</si>
  <si>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</si>
  <si>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</si>
  <si>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</si>
  <si>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</si>
  <si>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</si>
  <si>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</si>
  <si>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</si>
  <si>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</si>
  <si>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</si>
  <si>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</si>
  <si>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</si>
  <si>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</si>
  <si>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</si>
  <si>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</si>
  <si>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</si>
  <si>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</si>
  <si>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</si>
  <si>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</si>
  <si>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</si>
  <si>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</si>
  <si>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</si>
  <si>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</si>
  <si>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</si>
  <si>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</si>
  <si>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</si>
  <si>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</si>
  <si>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</si>
  <si>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</si>
  <si>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</si>
  <si>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</si>
  <si>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</si>
  <si>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</si>
  <si>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</si>
  <si>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</si>
  <si>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</si>
  <si>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</si>
  <si>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</si>
  <si>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</si>
  <si>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</si>
  <si>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</si>
  <si>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</si>
  <si>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</si>
  <si>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</si>
  <si>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</si>
  <si>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</si>
  <si>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</si>
  <si>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</si>
  <si>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</si>
  <si>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</si>
  <si>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</si>
  <si>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</si>
  <si>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</si>
  <si>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</si>
  <si>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</si>
  <si>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</si>
  <si>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</si>
  <si>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</si>
  <si>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</si>
  <si>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</si>
  <si>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</si>
  <si>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</si>
  <si>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</si>
  <si>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</si>
  <si>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</si>
  <si>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</si>
  <si>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</si>
  <si>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</si>
  <si>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</si>
  <si>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</si>
  <si>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</si>
  <si>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</si>
  <si>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</si>
  <si>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</si>
  <si>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</si>
  <si>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</si>
  <si>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</si>
  <si>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</si>
  <si>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</si>
  <si>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</si>
  <si>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</si>
  <si>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</si>
  <si>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</si>
  <si>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</si>
  <si>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</si>
  <si>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</si>
  <si>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</si>
  <si>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</si>
  <si>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</si>
  <si>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</si>
  <si>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</si>
  <si>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</si>
  <si>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</si>
  <si>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</si>
  <si>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</si>
  <si>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</si>
  <si>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</si>
  <si>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</si>
  <si>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</si>
  <si>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</si>
  <si>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</si>
  <si>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</si>
  <si>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</si>
  <si>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</si>
  <si>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</si>
  <si>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</si>
  <si>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</si>
  <si>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</si>
  <si>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</si>
  <si>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</si>
  <si>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</si>
  <si>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</si>
  <si>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</si>
  <si>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</si>
  <si>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</si>
  <si>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</si>
  <si>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</si>
  <si>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</si>
  <si>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</si>
  <si>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</si>
  <si>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</si>
  <si>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</si>
  <si>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</si>
  <si>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</si>
  <si>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</si>
  <si>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</si>
  <si>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</si>
  <si>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</si>
  <si>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</si>
  <si>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</si>
  <si>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</si>
  <si>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</si>
  <si>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</si>
  <si>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</si>
  <si>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</si>
  <si>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</si>
  <si>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</si>
  <si>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</si>
  <si>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</si>
  <si>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</si>
  <si>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</si>
  <si>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</si>
  <si>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</si>
  <si>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</si>
  <si>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</si>
  <si>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</si>
  <si>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</si>
  <si>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</si>
  <si>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</si>
  <si>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</si>
  <si>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</si>
  <si>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</si>
  <si>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</si>
  <si>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</si>
  <si>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</si>
  <si>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</si>
  <si>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</si>
  <si>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</si>
  <si>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</si>
  <si>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</si>
  <si>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</si>
  <si>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</si>
  <si>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</si>
  <si>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</si>
  <si>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</si>
  <si>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</si>
  <si>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</si>
  <si>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</si>
  <si>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</si>
  <si>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</si>
  <si>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</si>
  <si>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</si>
  <si>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</si>
  <si>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</si>
  <si>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</si>
  <si>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</si>
  <si>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</si>
  <si>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</si>
  <si>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</si>
  <si>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</si>
  <si>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</si>
  <si>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</si>
  <si>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</si>
  <si>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</si>
  <si>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</si>
  <si>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</si>
  <si>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</si>
  <si>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</si>
  <si>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</si>
  <si>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</si>
  <si>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</si>
  <si>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</si>
  <si>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</si>
  <si>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</si>
  <si>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</si>
  <si>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</si>
  <si>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</si>
  <si>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</si>
  <si>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</si>
  <si>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</si>
  <si>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</si>
  <si>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</si>
  <si>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</si>
  <si>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</si>
  <si>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</si>
  <si>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</si>
  <si>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</si>
  <si>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</si>
  <si>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</si>
  <si>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</si>
  <si>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</si>
  <si>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</si>
  <si>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</si>
  <si>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</si>
  <si>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</si>
  <si>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</si>
  <si>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</si>
  <si>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</si>
  <si>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</si>
  <si>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</si>
  <si>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</si>
  <si>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</si>
  <si>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</si>
  <si>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</si>
  <si>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</si>
  <si>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</si>
  <si>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</si>
  <si>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</si>
  <si>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</si>
  <si>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</si>
  <si>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</si>
  <si>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</si>
  <si>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</si>
  <si>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</si>
  <si>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</si>
  <si>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</si>
  <si>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</si>
  <si>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</si>
  <si>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</si>
  <si>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</si>
  <si>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</si>
  <si>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</si>
  <si>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</si>
  <si>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</si>
  <si>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</si>
  <si>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</si>
  <si>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</si>
  <si>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</si>
  <si>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</si>
  <si>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</si>
  <si>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</si>
  <si>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</si>
  <si>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</si>
  <si>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</si>
  <si>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</si>
  <si>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</si>
  <si>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</si>
  <si>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</si>
  <si>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</si>
  <si>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</si>
  <si>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</si>
  <si>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</si>
  <si>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</si>
  <si>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</si>
  <si>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</si>
  <si>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</si>
  <si>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</si>
  <si>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</si>
  <si>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</si>
  <si>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</si>
  <si>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</si>
  <si>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</si>
  <si>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</si>
  <si>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</si>
  <si>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</si>
  <si>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</si>
  <si>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</si>
  <si>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</si>
  <si>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</si>
  <si>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</si>
  <si>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</si>
  <si>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</si>
  <si>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</si>
  <si>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</si>
  <si>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</si>
  <si>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</si>
  <si>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</si>
  <si>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</si>
  <si>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</si>
  <si>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</si>
  <si>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</si>
  <si>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</si>
  <si>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</si>
  <si>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</si>
  <si>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</si>
  <si>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</si>
  <si>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</si>
  <si>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</si>
  <si>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</si>
  <si>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</si>
  <si>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</si>
  <si>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</si>
  <si>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</si>
  <si>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</si>
  <si>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</si>
  <si>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</si>
  <si>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</si>
  <si>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</si>
  <si>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</si>
  <si>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</si>
  <si>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</si>
  <si>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</si>
  <si>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</si>
  <si>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</si>
  <si>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</si>
  <si>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</si>
  <si>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</si>
  <si>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</si>
  <si>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</si>
  <si>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</si>
  <si>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</si>
  <si>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</si>
  <si>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</si>
  <si>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</si>
  <si>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</si>
  <si>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</si>
  <si>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</si>
  <si>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</si>
  <si>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</si>
  <si>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</si>
  <si>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</si>
  <si>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</si>
  <si>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</si>
  <si>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</si>
  <si>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</si>
  <si>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</si>
  <si>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</si>
  <si>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</si>
  <si>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</si>
  <si>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</si>
  <si>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</si>
  <si>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</si>
  <si>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</si>
  <si>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</si>
  <si>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</si>
  <si>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</si>
  <si>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</si>
  <si>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</si>
  <si>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</si>
  <si>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</si>
  <si>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</si>
  <si>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</si>
  <si>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</si>
  <si>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</si>
  <si>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</si>
  <si>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</si>
  <si>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</si>
  <si>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</si>
  <si>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</si>
  <si>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</si>
  <si>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</si>
  <si>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</si>
  <si>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</si>
  <si>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</si>
  <si>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</si>
  <si>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</si>
  <si>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</si>
  <si>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</si>
  <si>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</si>
  <si>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</si>
  <si>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</si>
  <si>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</si>
  <si>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</si>
  <si>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</si>
  <si>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</si>
  <si>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</si>
  <si>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</si>
  <si>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</si>
  <si>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</si>
  <si>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</si>
  <si>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</si>
  <si>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</si>
  <si>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</si>
  <si>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</si>
  <si>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</si>
  <si>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</si>
  <si>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</si>
  <si>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</si>
  <si>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</si>
  <si>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</si>
  <si>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</si>
  <si>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</si>
  <si>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</si>
  <si>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</si>
  <si>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</si>
  <si>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</si>
  <si>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</si>
  <si>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</si>
  <si>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</si>
  <si>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</si>
  <si>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</si>
  <si>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</si>
  <si>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</si>
  <si>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</si>
  <si>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</si>
  <si>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</si>
  <si>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</si>
  <si>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</si>
  <si>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</si>
  <si>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</si>
  <si>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</si>
  <si>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</si>
  <si>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</si>
  <si>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</si>
  <si>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</si>
  <si>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</si>
  <si>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</si>
  <si>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</si>
  <si>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</si>
  <si>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</si>
  <si>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</si>
  <si>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</si>
  <si>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</si>
  <si>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</si>
  <si>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</si>
  <si>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</si>
  <si>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</si>
  <si>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</si>
  <si>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</si>
  <si>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</si>
  <si>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</si>
  <si>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</si>
  <si>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</si>
  <si>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</si>
  <si>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</si>
  <si>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</si>
  <si>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</si>
  <si>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</si>
  <si>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</si>
  <si>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</si>
  <si>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</si>
  <si>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</si>
  <si>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</si>
  <si>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</si>
  <si>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</si>
  <si>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</si>
  <si>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</si>
  <si>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</si>
  <si>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</si>
  <si>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</si>
  <si>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</si>
  <si>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</si>
  <si>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</si>
  <si>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</si>
  <si>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</si>
  <si>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</si>
  <si>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</si>
  <si>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</si>
  <si>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</si>
  <si>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</si>
  <si>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</si>
  <si>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</si>
  <si>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</si>
  <si>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</si>
  <si>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</si>
  <si>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</si>
  <si>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</si>
  <si>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</si>
  <si>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</si>
  <si>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</si>
  <si>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</si>
  <si>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</si>
  <si>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</si>
  <si>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</si>
  <si>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</si>
  <si>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</si>
  <si>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</si>
  <si>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</si>
  <si>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</si>
  <si>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</si>
  <si>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</si>
  <si>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</si>
  <si>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</si>
  <si>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</si>
  <si>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</si>
  <si>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</si>
  <si>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</si>
  <si>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</si>
  <si>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</si>
  <si>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</si>
  <si>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</si>
  <si>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</si>
  <si>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</si>
  <si>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</si>
  <si>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</si>
  <si>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</si>
  <si>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</si>
  <si>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</si>
  <si>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</si>
  <si>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</si>
  <si>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</si>
  <si>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</si>
  <si>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</si>
  <si>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</si>
  <si>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</si>
  <si>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</si>
  <si>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</si>
  <si>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</si>
  <si>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</si>
  <si>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</si>
  <si>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</si>
  <si>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</si>
  <si>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</si>
  <si>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</si>
  <si>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</si>
  <si>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</si>
  <si>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</si>
  <si>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</si>
  <si>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</si>
  <si>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</si>
  <si>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</si>
  <si>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</si>
  <si>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</si>
  <si>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</si>
  <si>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</si>
  <si>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</si>
  <si>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</si>
  <si>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</si>
  <si>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</si>
  <si>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</si>
  <si>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</si>
  <si>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</si>
  <si>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</si>
  <si>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</si>
  <si>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</si>
  <si>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</si>
  <si>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</si>
  <si>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</si>
  <si>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</si>
  <si>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</si>
  <si>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</si>
  <si>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</si>
  <si>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</si>
  <si>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</si>
  <si>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</si>
  <si>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</si>
  <si>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</si>
  <si>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</si>
  <si>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</si>
  <si>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</si>
  <si>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</si>
  <si>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</si>
  <si>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</si>
  <si>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</si>
  <si>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</si>
  <si>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</si>
  <si>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</si>
  <si>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</si>
  <si>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</si>
  <si>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</si>
  <si>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</si>
  <si>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</si>
  <si>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</si>
  <si>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</si>
  <si>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</si>
  <si>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</si>
  <si>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</si>
  <si>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</si>
  <si>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</si>
  <si>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</si>
  <si>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</si>
  <si>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</si>
  <si>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</si>
  <si>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</si>
  <si>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</si>
  <si>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</si>
  <si>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</si>
  <si>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</si>
  <si>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</si>
  <si>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</si>
  <si>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</si>
  <si>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</si>
  <si>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</si>
  <si>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</si>
  <si>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</si>
  <si>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</si>
  <si>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</si>
  <si>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</si>
  <si>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</si>
  <si>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</si>
  <si>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</si>
  <si>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</si>
  <si>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</si>
  <si>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</si>
  <si>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</si>
  <si>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</si>
  <si>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</si>
  <si>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</si>
  <si>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</si>
  <si>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</si>
  <si>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</si>
  <si>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</si>
  <si>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</si>
  <si>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</si>
  <si>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</si>
  <si>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</si>
  <si>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</si>
  <si>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</si>
  <si>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</si>
  <si>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</si>
  <si>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</si>
  <si>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</si>
  <si>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</si>
  <si>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</si>
  <si>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</si>
  <si>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</si>
  <si>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</si>
  <si>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</si>
  <si>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</si>
  <si>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</si>
  <si>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</si>
  <si>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</si>
  <si>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</si>
  <si>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</si>
  <si>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</si>
  <si>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</si>
  <si>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</si>
  <si>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</si>
  <si>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</si>
  <si>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</si>
  <si>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</si>
  <si>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</si>
  <si>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</si>
  <si>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</si>
  <si>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</si>
  <si>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</si>
  <si>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</si>
  <si>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</si>
  <si>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</si>
  <si>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</si>
  <si>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</si>
  <si>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</si>
  <si>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</si>
  <si>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</si>
  <si>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</si>
  <si>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</si>
  <si>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</si>
  <si>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</si>
  <si>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</si>
  <si>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</si>
  <si>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</si>
  <si>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</si>
  <si>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</si>
  <si>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</si>
  <si>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</si>
  <si>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</si>
  <si>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</si>
  <si>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</si>
  <si>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</si>
  <si>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</si>
  <si>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</si>
  <si>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</si>
  <si>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</si>
  <si>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</si>
  <si>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</si>
  <si>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</si>
  <si>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</si>
  <si>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</si>
  <si>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</si>
  <si>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</si>
  <si>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</si>
  <si>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</si>
  <si>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</si>
  <si>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</si>
  <si>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</si>
  <si>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</si>
  <si>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</si>
  <si>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</si>
  <si>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</si>
  <si>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</si>
  <si>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</si>
  <si>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</si>
  <si>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</si>
  <si>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</si>
  <si>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</si>
  <si>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</si>
  <si>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</si>
  <si>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</si>
  <si>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</si>
  <si>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</si>
  <si>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</si>
  <si>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</si>
  <si>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</si>
  <si>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</si>
  <si>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</si>
  <si>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</si>
  <si>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</si>
  <si>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</si>
  <si>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</si>
  <si>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</si>
  <si>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</si>
  <si>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</si>
  <si>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</si>
  <si>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</si>
  <si>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</si>
  <si>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</si>
  <si>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</si>
  <si>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</si>
  <si>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</si>
  <si>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</si>
  <si>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</si>
  <si>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</si>
  <si>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</si>
  <si>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</si>
  <si>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</si>
  <si>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</si>
  <si>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</si>
  <si>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</si>
  <si>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</si>
  <si>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</si>
  <si>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</si>
  <si>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</si>
  <si>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</si>
  <si>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</si>
  <si>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</si>
  <si>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</si>
  <si>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</si>
  <si>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</si>
  <si>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</si>
  <si>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</si>
  <si>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</si>
  <si>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</si>
  <si>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</si>
  <si>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</si>
  <si>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</si>
  <si>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</si>
  <si>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</si>
  <si>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</si>
  <si>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</si>
  <si>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</si>
  <si>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</si>
  <si>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</si>
  <si>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</si>
  <si>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</si>
  <si>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</si>
  <si>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</si>
  <si>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</si>
  <si>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</si>
  <si>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</si>
  <si>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</si>
  <si>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</si>
  <si>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</si>
  <si>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</si>
  <si>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</si>
  <si>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</si>
  <si>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</si>
  <si>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</si>
  <si>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</si>
  <si>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</si>
  <si>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</si>
  <si>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</si>
  <si>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</si>
  <si>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</si>
  <si>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</si>
  <si>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</si>
  <si>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</si>
  <si>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</si>
  <si>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</si>
  <si>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</si>
  <si>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</si>
  <si>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</si>
  <si>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</si>
  <si>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</si>
  <si>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</si>
  <si>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</si>
  <si>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</si>
  <si>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</si>
  <si>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</si>
  <si>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</si>
  <si>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</si>
  <si>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</si>
  <si>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</si>
  <si>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</si>
  <si>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</si>
  <si>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</si>
  <si>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</si>
  <si>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</si>
  <si>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</si>
  <si>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</si>
  <si>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</si>
  <si>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</si>
  <si>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</si>
  <si>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</si>
  <si>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</si>
  <si>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</si>
  <si>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</si>
  <si>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</si>
  <si>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</si>
  <si>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</si>
  <si>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</si>
  <si>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</si>
  <si>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</si>
  <si>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</si>
  <si>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</si>
  <si>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</si>
  <si>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</si>
  <si>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</si>
  <si>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</si>
  <si>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</si>
  <si>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</si>
  <si>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</si>
  <si>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</si>
  <si>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</si>
  <si>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</si>
  <si>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</si>
  <si>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</si>
  <si>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</si>
  <si>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</si>
  <si>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</si>
  <si>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</si>
  <si>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</si>
  <si>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</si>
  <si>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</si>
  <si>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</si>
  <si>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</si>
  <si>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</si>
  <si>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</si>
  <si>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</si>
  <si>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</si>
  <si>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</si>
  <si>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</si>
  <si>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</si>
  <si>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</si>
  <si>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</si>
  <si>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</si>
  <si>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</si>
  <si>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</si>
  <si>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</si>
  <si>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</si>
  <si>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</si>
  <si>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</si>
  <si>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</si>
  <si>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</si>
  <si>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</si>
  <si>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</si>
  <si>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</si>
  <si>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</si>
  <si>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</si>
  <si>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</si>
  <si>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</si>
  <si>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</si>
  <si>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</si>
  <si>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</si>
  <si>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</si>
  <si>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</si>
  <si>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</si>
  <si>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</si>
  <si>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</si>
  <si>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</si>
  <si>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</si>
  <si>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</si>
  <si>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</si>
  <si>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</si>
  <si>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</si>
  <si>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</si>
  <si>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</si>
  <si>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</si>
  <si>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</si>
  <si>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</si>
  <si>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</si>
  <si>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</si>
  <si>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</si>
  <si>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</si>
  <si>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</si>
  <si>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</si>
  <si>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</si>
  <si>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</si>
  <si>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</si>
  <si>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</si>
  <si>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</si>
  <si>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</si>
  <si>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</si>
  <si>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</si>
  <si>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</si>
  <si>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</si>
  <si>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</si>
  <si>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</si>
  <si>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</si>
  <si>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</si>
  <si>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</si>
  <si>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</si>
  <si>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</si>
  <si>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</si>
  <si>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</si>
  <si>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</si>
  <si>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</si>
  <si>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</si>
  <si>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</si>
  <si>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</si>
  <si>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</si>
  <si>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</si>
  <si>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</si>
  <si>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</si>
  <si>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</si>
  <si>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</si>
  <si>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</si>
  <si>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</si>
  <si>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</si>
  <si>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</si>
  <si>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</si>
  <si>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</si>
  <si>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</si>
  <si>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</si>
  <si>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</si>
  <si>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</si>
  <si>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</si>
  <si>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</si>
  <si>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</si>
  <si>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</si>
  <si>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</si>
  <si>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</si>
  <si>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</si>
  <si>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</si>
  <si>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</si>
  <si>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</si>
  <si>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</si>
  <si>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</si>
  <si>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</si>
  <si>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</si>
  <si>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</si>
  <si>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</si>
  <si>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</si>
  <si>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</si>
  <si>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</si>
  <si>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</si>
  <si>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</si>
  <si>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</si>
  <si>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</si>
  <si>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</si>
  <si>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</si>
  <si>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</si>
  <si>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</si>
  <si>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</si>
  <si>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</si>
  <si>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</si>
  <si>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</si>
  <si>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</si>
  <si>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</si>
  <si>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</si>
  <si>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</si>
  <si>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</si>
  <si>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</si>
  <si>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</si>
  <si>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</si>
  <si>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</si>
  <si>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</si>
  <si>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</si>
  <si>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</si>
  <si>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</si>
  <si>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</si>
  <si>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</si>
  <si>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</si>
  <si>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</si>
  <si>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</si>
  <si>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</si>
  <si>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</si>
  <si>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</si>
  <si>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</si>
  <si>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</si>
  <si>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</si>
  <si>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</si>
  <si>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</si>
  <si>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</si>
  <si>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</si>
  <si>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</si>
  <si>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</si>
  <si>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</si>
  <si>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</si>
  <si>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</si>
  <si>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</si>
  <si>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</si>
  <si>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</si>
  <si>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</si>
  <si>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</si>
  <si>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</si>
  <si>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</si>
  <si>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</si>
  <si>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</si>
  <si>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</si>
  <si>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</si>
  <si>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</si>
  <si>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</si>
  <si>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</si>
  <si>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</si>
  <si>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</si>
  <si>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</si>
  <si>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</si>
  <si>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</si>
  <si>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</si>
  <si>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</si>
  <si>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</si>
  <si>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</si>
  <si>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</si>
  <si>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</si>
  <si>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</si>
  <si>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</si>
  <si>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</si>
  <si>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</si>
  <si>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</si>
  <si>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</si>
  <si>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</si>
  <si>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</si>
  <si>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</si>
  <si>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</si>
  <si>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</si>
  <si>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</si>
  <si>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</si>
  <si>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</si>
  <si>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</si>
  <si>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</si>
  <si>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</si>
  <si>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</si>
  <si>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</si>
  <si>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</si>
  <si>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</si>
  <si>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</si>
  <si>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</si>
  <si>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</si>
  <si>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</si>
  <si>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</si>
  <si>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</si>
  <si>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</si>
  <si>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</si>
  <si>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</si>
  <si>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</si>
  <si>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</si>
  <si>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</si>
  <si>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</si>
  <si>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</si>
  <si>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</si>
  <si>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</si>
  <si>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</si>
  <si>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</si>
  <si>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</si>
  <si>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</si>
  <si>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</si>
  <si>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</si>
  <si>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</si>
  <si>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</si>
  <si>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</si>
  <si>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</si>
  <si>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</si>
  <si>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</si>
  <si>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</si>
  <si>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</si>
  <si>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</si>
  <si>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</si>
  <si>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</si>
  <si>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</si>
  <si>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</si>
  <si>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</si>
  <si>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</si>
  <si>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</si>
  <si>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</si>
  <si>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</si>
  <si>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</si>
  <si>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</si>
  <si>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</si>
  <si>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</si>
  <si>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</si>
  <si>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</si>
  <si>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</si>
  <si>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</si>
  <si>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</si>
  <si>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</si>
  <si>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</si>
  <si>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</si>
  <si>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</si>
  <si>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</si>
  <si>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</si>
  <si>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</si>
  <si>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</si>
  <si>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</si>
  <si>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</si>
  <si>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</si>
  <si>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</si>
  <si>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</si>
  <si>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</si>
  <si>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</si>
  <si>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</si>
  <si>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</si>
  <si>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</si>
  <si>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</si>
  <si>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</si>
  <si>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</si>
  <si>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</si>
  <si>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</si>
  <si>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</si>
  <si>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</si>
  <si>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</si>
  <si>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</si>
  <si>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</si>
  <si>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</si>
  <si>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</si>
  <si>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</si>
  <si>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</si>
  <si>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</si>
  <si>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</si>
  <si>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</si>
  <si>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</si>
  <si>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</si>
  <si>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</si>
  <si>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</si>
  <si>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</si>
  <si>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</si>
  <si>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</si>
  <si>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</si>
  <si>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</si>
  <si>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</si>
  <si>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</si>
  <si>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</si>
  <si>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</si>
  <si>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</si>
  <si>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</si>
  <si>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</si>
  <si>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</si>
  <si>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</si>
  <si>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</si>
  <si>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</si>
  <si>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</si>
  <si>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</si>
  <si>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</si>
  <si>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</si>
  <si>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</si>
  <si>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</si>
  <si>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</si>
  <si>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</si>
  <si>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</si>
  <si>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</si>
  <si>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</si>
  <si>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</si>
  <si>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</si>
  <si>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</si>
  <si>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</si>
  <si>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</si>
  <si>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</si>
  <si>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</si>
  <si>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</si>
  <si>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</si>
  <si>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</si>
  <si>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</si>
  <si>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</si>
  <si>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</si>
  <si>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</si>
  <si>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</si>
  <si>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</si>
  <si>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</si>
  <si>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</si>
  <si>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</si>
  <si>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</si>
  <si>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</si>
  <si>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</si>
  <si>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</si>
  <si>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</si>
  <si>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</si>
  <si>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</si>
  <si>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</si>
  <si>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</si>
  <si>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</si>
  <si>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</si>
  <si>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</si>
  <si>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</si>
  <si>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</si>
  <si>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</si>
  <si>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</si>
  <si>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</si>
  <si>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</si>
  <si>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</si>
  <si>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</si>
  <si>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</si>
  <si>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</si>
  <si>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</si>
  <si>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</si>
  <si>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</si>
  <si>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</si>
  <si>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</si>
  <si>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</si>
  <si>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</si>
  <si>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</si>
  <si>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</si>
  <si>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</si>
  <si>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</si>
  <si>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</si>
  <si>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</si>
  <si>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</si>
  <si>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</si>
  <si>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</si>
  <si>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</si>
  <si>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</si>
  <si>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</si>
  <si>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</si>
  <si>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</si>
  <si>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</si>
  <si>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</si>
  <si>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</si>
  <si>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</si>
  <si>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</si>
  <si>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</si>
  <si>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</si>
  <si>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</si>
  <si>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</si>
  <si>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</si>
  <si>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</si>
  <si>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</si>
  <si>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</si>
  <si>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</si>
  <si>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</si>
  <si>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</si>
  <si>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</si>
  <si>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</si>
  <si>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</si>
  <si>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</si>
  <si>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</si>
  <si>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</si>
  <si>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</si>
  <si>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</si>
  <si>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</si>
  <si>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</si>
  <si>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</si>
  <si>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</si>
  <si>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</si>
  <si>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</si>
  <si>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</si>
  <si>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</si>
  <si>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</si>
  <si>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</si>
  <si>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</si>
  <si>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</si>
  <si>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</si>
  <si>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</si>
  <si>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</si>
  <si>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</si>
  <si>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</si>
  <si>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</si>
  <si>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</si>
  <si>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</si>
  <si>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</si>
  <si>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</si>
  <si>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</si>
  <si>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</si>
  <si>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</si>
  <si>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</si>
  <si>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</si>
  <si>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</si>
  <si>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</si>
  <si>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</si>
  <si>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</si>
  <si>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</si>
  <si>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</si>
  <si>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</si>
  <si>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</si>
  <si>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</si>
  <si>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</si>
  <si>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</si>
  <si>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</si>
  <si>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</si>
  <si>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</si>
  <si>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</si>
  <si>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</si>
  <si>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</si>
  <si>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</si>
  <si>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</si>
  <si>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</si>
  <si>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</si>
  <si>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</si>
  <si>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</si>
  <si>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</si>
  <si>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</si>
  <si>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</si>
  <si>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</si>
  <si>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</si>
  <si>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</si>
  <si>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</si>
  <si>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</si>
  <si>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</si>
  <si>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</si>
  <si>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</si>
  <si>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</si>
  <si>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</si>
  <si>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</si>
  <si>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</si>
  <si>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</si>
  <si>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</si>
  <si>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</si>
  <si>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</si>
  <si>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</si>
  <si>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</si>
  <si>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</si>
  <si>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</si>
  <si>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</si>
  <si>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</si>
  <si>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</si>
  <si>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</si>
  <si>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</si>
  <si>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</si>
  <si>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</si>
  <si>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</si>
  <si>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</si>
  <si>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</si>
  <si>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</si>
  <si>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</si>
  <si>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</si>
  <si>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</si>
  <si>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</si>
  <si>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</si>
  <si>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</si>
  <si>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</si>
  <si>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</si>
  <si>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</si>
  <si>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</si>
  <si>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</si>
  <si>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</si>
  <si>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</si>
  <si>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</si>
  <si>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</si>
  <si>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</si>
  <si>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</si>
  <si>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</si>
  <si>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</si>
  <si>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</si>
  <si>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</si>
  <si>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</si>
  <si>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</si>
  <si>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</si>
  <si>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</si>
  <si>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</si>
  <si>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</si>
  <si>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</si>
  <si>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</si>
  <si>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</si>
  <si>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</si>
  <si>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</si>
  <si>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</si>
  <si>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</si>
  <si>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</si>
  <si>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</si>
  <si>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</si>
  <si>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</si>
  <si>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</si>
  <si>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</si>
  <si>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</si>
  <si>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</si>
  <si>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</si>
  <si>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</si>
  <si>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</si>
  <si>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</si>
  <si>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</si>
  <si>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</si>
  <si>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</si>
  <si>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</si>
  <si>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</si>
  <si>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</si>
  <si>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</si>
  <si>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</si>
  <si>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</si>
  <si>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</si>
  <si>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</si>
  <si>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</si>
  <si>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</si>
  <si>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</si>
  <si>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</si>
  <si>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</si>
  <si>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</si>
  <si>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</si>
  <si>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</si>
  <si>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</si>
  <si>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</si>
  <si>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</si>
  <si>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</si>
  <si>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</si>
  <si>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</si>
  <si>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</si>
  <si>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</si>
  <si>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</si>
  <si>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</si>
  <si>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</si>
  <si>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</si>
  <si>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</si>
  <si>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</si>
  <si>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</si>
  <si>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</si>
  <si>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</si>
  <si>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</si>
  <si>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</si>
  <si>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</si>
  <si>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</si>
  <si>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</si>
  <si>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</si>
  <si>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</si>
  <si>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</si>
  <si>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</si>
  <si>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</si>
  <si>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</si>
  <si>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</si>
  <si>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</si>
  <si>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</si>
  <si>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</si>
  <si>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</si>
  <si>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</si>
  <si>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</si>
  <si>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</si>
  <si>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</si>
  <si>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</si>
  <si>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</si>
  <si>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</si>
  <si>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</si>
  <si>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</si>
  <si>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</si>
  <si>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</si>
  <si>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</si>
  <si>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</si>
  <si>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</si>
  <si>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</si>
  <si>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</si>
  <si>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</si>
  <si>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</si>
  <si>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</si>
  <si>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</si>
  <si>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</si>
  <si>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</si>
  <si>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</si>
  <si>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</si>
  <si>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</si>
  <si>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</si>
  <si>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</si>
  <si>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</si>
  <si>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</si>
  <si>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</si>
  <si>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</si>
  <si>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</si>
  <si>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</si>
  <si>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</si>
  <si>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</si>
  <si>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</si>
  <si>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</si>
  <si>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</si>
  <si>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</si>
  <si>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</si>
  <si>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</si>
  <si>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</si>
  <si>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</si>
  <si>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</si>
  <si>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</si>
  <si>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</si>
  <si>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</si>
  <si>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</si>
  <si>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</si>
  <si>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</si>
  <si>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</si>
  <si>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</si>
  <si>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</si>
  <si>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</si>
  <si>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</si>
  <si>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</si>
  <si>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</si>
  <si>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</si>
  <si>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</si>
  <si>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</si>
  <si>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</si>
  <si>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</si>
  <si>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</si>
  <si>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</si>
  <si>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</si>
  <si>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</si>
  <si>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</si>
  <si>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</si>
  <si>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</si>
  <si>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</si>
  <si>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</si>
  <si>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</si>
  <si>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</si>
  <si>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</si>
  <si>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</si>
  <si>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</si>
  <si>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</si>
  <si>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</si>
  <si>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</si>
  <si>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</si>
  <si>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</si>
  <si>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</si>
  <si>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</si>
  <si>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</si>
  <si>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</si>
  <si>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</si>
  <si>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</si>
  <si>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</si>
  <si>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</si>
  <si>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</si>
  <si>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</si>
  <si>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</si>
  <si>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</si>
  <si>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</si>
  <si>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</si>
  <si>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</si>
  <si>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</si>
  <si>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</si>
  <si>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</si>
  <si>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</si>
  <si>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</si>
  <si>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</si>
  <si>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</si>
  <si>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</si>
  <si>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</si>
  <si>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</si>
  <si>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</si>
  <si>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</si>
  <si>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</si>
  <si>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</si>
  <si>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</si>
  <si>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</si>
  <si>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</si>
  <si>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</si>
  <si>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</si>
  <si>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</si>
  <si>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</si>
  <si>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</si>
  <si>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</si>
  <si>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</si>
  <si>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</si>
  <si>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</si>
  <si>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</si>
  <si>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</si>
  <si>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</si>
  <si>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</si>
  <si>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</si>
  <si>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</si>
  <si>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</si>
  <si>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</si>
  <si>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</si>
  <si>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</si>
  <si>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</si>
  <si>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</si>
  <si>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</si>
  <si>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</si>
  <si>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</si>
  <si>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</si>
  <si>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</si>
  <si>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</si>
  <si>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</si>
  <si>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</si>
  <si>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</si>
  <si>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</si>
  <si>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</si>
  <si>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</si>
  <si>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</si>
  <si>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</si>
  <si>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</si>
  <si>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</si>
  <si>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</si>
  <si>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</si>
  <si>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</si>
  <si>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</si>
  <si>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</si>
  <si>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</si>
  <si>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</si>
  <si>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</si>
  <si>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</si>
  <si>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</si>
  <si>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</si>
  <si>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</si>
  <si>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</si>
  <si>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</si>
  <si>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</si>
  <si>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</si>
  <si>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</si>
  <si>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</si>
  <si>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</si>
  <si>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</si>
  <si>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</si>
  <si>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</si>
  <si>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</si>
  <si>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</si>
  <si>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</si>
  <si>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</si>
  <si>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</si>
  <si>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</si>
  <si>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</si>
  <si>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</si>
  <si>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</si>
  <si>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</si>
  <si>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</si>
  <si>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</si>
  <si>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</si>
  <si>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</si>
  <si>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</si>
  <si>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</si>
  <si>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</si>
  <si>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</si>
  <si>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</si>
  <si>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</si>
  <si>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</si>
  <si>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</si>
  <si>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</si>
  <si>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</si>
  <si>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</si>
  <si>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</si>
  <si>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</si>
  <si>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</si>
  <si>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</si>
  <si>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</si>
  <si>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</si>
  <si>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</si>
  <si>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</si>
  <si>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</si>
  <si>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</si>
  <si>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</si>
  <si>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</si>
  <si>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</si>
  <si>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</si>
  <si>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</si>
  <si>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</si>
  <si>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</si>
  <si>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</si>
  <si>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</si>
  <si>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</si>
  <si>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</si>
  <si>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</si>
  <si>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</si>
  <si>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</si>
  <si>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</si>
  <si>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</si>
  <si>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</si>
  <si>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</si>
  <si>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</si>
  <si>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</si>
  <si>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</si>
  <si>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</si>
  <si>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</si>
  <si>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</si>
  <si>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</si>
  <si>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</si>
  <si>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</si>
  <si>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</si>
  <si>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</si>
  <si>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</si>
  <si>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</si>
  <si>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</si>
  <si>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</si>
  <si>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</si>
  <si>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</si>
  <si>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</si>
  <si>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</si>
  <si>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</si>
  <si>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</si>
  <si>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</si>
  <si>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</si>
  <si>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</si>
  <si>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</si>
  <si>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</si>
  <si>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</si>
  <si>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</si>
  <si>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</si>
  <si>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</si>
  <si>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</si>
  <si>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</si>
  <si>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</si>
  <si>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</si>
  <si>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</si>
  <si>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</si>
  <si>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</si>
  <si>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</si>
  <si>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</si>
  <si>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</si>
  <si>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</si>
  <si>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</si>
  <si>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</si>
  <si>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</si>
  <si>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</si>
  <si>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</si>
  <si>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</si>
  <si>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</si>
  <si>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</si>
  <si>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</si>
  <si>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</si>
  <si>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</si>
  <si>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</si>
  <si>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</si>
  <si>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</si>
  <si>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</si>
  <si>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</si>
  <si>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</si>
  <si>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</si>
  <si>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</si>
  <si>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</si>
  <si>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</si>
  <si>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</si>
  <si>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</si>
  <si>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</si>
  <si>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</si>
  <si>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</si>
  <si>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</si>
  <si>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</si>
  <si>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</si>
  <si>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</si>
  <si>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</si>
  <si>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</si>
  <si>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</si>
  <si>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</si>
  <si>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</si>
  <si>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</si>
  <si>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</si>
  <si>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</si>
  <si>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</si>
  <si>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</si>
  <si>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</si>
  <si>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</si>
  <si>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</si>
  <si>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</si>
  <si>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</si>
  <si>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</si>
  <si>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</si>
  <si>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</si>
  <si>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</si>
  <si>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</si>
  <si>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</si>
  <si>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</si>
  <si>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</si>
  <si>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</si>
  <si>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</si>
  <si>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</si>
  <si>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</si>
  <si>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</si>
  <si>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</si>
  <si>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</si>
  <si>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</si>
  <si>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</si>
  <si>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</si>
  <si>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</si>
  <si>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</si>
  <si>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</si>
  <si>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</si>
  <si>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</si>
  <si>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</si>
  <si>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</si>
  <si>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</si>
  <si>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</si>
  <si>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</si>
  <si>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</si>
  <si>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</si>
  <si>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</si>
  <si>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</si>
  <si>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</si>
  <si>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</si>
  <si>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</si>
  <si>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</si>
  <si>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</si>
  <si>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</si>
  <si>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</si>
  <si>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</si>
  <si>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</si>
  <si>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</si>
  <si>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</si>
  <si>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</si>
  <si>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</si>
  <si>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</si>
  <si>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</si>
  <si>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</si>
  <si>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</si>
  <si>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</si>
  <si>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</si>
  <si>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</si>
  <si>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</si>
  <si>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</si>
  <si>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</si>
  <si>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</si>
  <si>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</si>
  <si>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</si>
  <si>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</si>
  <si>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</si>
  <si>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</si>
  <si>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</si>
  <si>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</si>
  <si>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</si>
  <si>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</si>
  <si>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</si>
  <si>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</si>
  <si>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</si>
  <si>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</si>
  <si>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</si>
  <si>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</si>
  <si>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</si>
  <si>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</si>
  <si>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</si>
  <si>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</si>
  <si>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</si>
  <si>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</si>
  <si>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</si>
  <si>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</si>
  <si>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</si>
  <si>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</si>
  <si>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</si>
  <si>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</si>
  <si>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</si>
  <si>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</si>
  <si>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</si>
  <si>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</si>
  <si>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</si>
  <si>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</si>
  <si>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</si>
  <si>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</si>
  <si>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</si>
  <si>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</si>
  <si>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</si>
  <si>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</si>
  <si>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</si>
  <si>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</si>
  <si>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</si>
  <si>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</si>
  <si>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</si>
  <si>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</si>
  <si>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</si>
  <si>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</si>
  <si>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</si>
  <si>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</si>
  <si>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</si>
  <si>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</si>
  <si>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</si>
  <si>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</si>
  <si>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</si>
  <si>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</si>
  <si>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</si>
  <si>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</si>
  <si>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</si>
  <si>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</si>
  <si>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</si>
  <si>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</si>
  <si>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</si>
  <si>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</si>
  <si>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</si>
  <si>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</si>
  <si>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</si>
  <si>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</si>
  <si>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</si>
  <si>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</si>
  <si>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</si>
  <si>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</si>
  <si>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</si>
  <si>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</si>
  <si>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</si>
  <si>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</si>
  <si>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</si>
  <si>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</si>
  <si>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</si>
  <si>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</si>
  <si>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</si>
  <si>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</si>
  <si>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</si>
  <si>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</si>
  <si>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</si>
  <si>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</si>
  <si>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</si>
  <si>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</si>
  <si>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</si>
  <si>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</si>
  <si>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</si>
  <si>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</si>
  <si>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</si>
  <si>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</si>
  <si>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</si>
  <si>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</si>
  <si>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</si>
  <si>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</si>
  <si>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</si>
  <si>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</si>
  <si>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</si>
  <si>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</si>
  <si>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</si>
  <si>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</si>
  <si>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</si>
  <si>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</si>
  <si>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</si>
  <si>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</si>
  <si>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</si>
  <si>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</si>
  <si>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</si>
  <si>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</si>
  <si>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</si>
  <si>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</si>
  <si>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</si>
  <si>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</si>
  <si>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</si>
  <si>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</si>
  <si>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</si>
  <si>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</si>
  <si>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</si>
  <si>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</si>
  <si>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</si>
  <si>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</si>
  <si>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</si>
  <si>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</si>
  <si>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</si>
  <si>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</si>
  <si>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</si>
  <si>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</si>
  <si>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</si>
  <si>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</si>
  <si>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</si>
  <si>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</si>
  <si>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</si>
  <si>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</si>
  <si>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</si>
  <si>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</si>
  <si>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</si>
  <si>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</si>
  <si>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</si>
  <si>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</si>
  <si>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</si>
  <si>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</si>
  <si>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</si>
  <si>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</si>
  <si>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</si>
  <si>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</si>
  <si>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</si>
  <si>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</si>
  <si>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</si>
  <si>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</si>
  <si>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</si>
  <si>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</si>
  <si>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</si>
  <si>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</si>
  <si>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</si>
  <si>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</si>
  <si>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</si>
  <si>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</si>
  <si>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</si>
  <si>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</si>
  <si>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</si>
  <si>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</si>
  <si>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</si>
  <si>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</si>
  <si>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</si>
  <si>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</si>
  <si>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</si>
  <si>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</si>
  <si>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</si>
  <si>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</si>
  <si>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</si>
  <si>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</si>
  <si>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</si>
  <si>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</si>
  <si>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</si>
  <si>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</si>
  <si>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</si>
  <si>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</si>
  <si>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</si>
  <si>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</si>
  <si>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</si>
  <si>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</si>
  <si>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</si>
  <si>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</si>
  <si>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</si>
  <si>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</si>
  <si>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</si>
  <si>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</si>
  <si>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</si>
  <si>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</si>
  <si>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</si>
  <si>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</si>
  <si>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</si>
  <si>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</si>
  <si>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</si>
  <si>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</si>
  <si>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</si>
  <si>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</si>
  <si>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</si>
  <si>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</si>
  <si>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</si>
  <si>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</si>
  <si>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</si>
  <si>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</si>
  <si>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</si>
  <si>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</si>
  <si>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</si>
  <si>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</si>
  <si>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</si>
  <si>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</si>
  <si>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</si>
  <si>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</si>
  <si>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</si>
  <si>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</si>
  <si>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</si>
  <si>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</si>
  <si>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</si>
  <si>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</si>
  <si>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</si>
  <si>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</si>
  <si>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</si>
  <si>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</si>
  <si>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</si>
  <si>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</si>
  <si>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</si>
  <si>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</si>
  <si>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</si>
  <si>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</si>
  <si>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</si>
  <si>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</si>
  <si>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</si>
  <si>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</si>
  <si>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</si>
  <si>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</si>
  <si>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</si>
  <si>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</si>
  <si>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</si>
  <si>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</si>
  <si>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</si>
  <si>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</si>
  <si>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</si>
  <si>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</si>
  <si>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</si>
  <si>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</si>
  <si>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</si>
  <si>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</si>
  <si>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</si>
  <si>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</si>
  <si>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</si>
  <si>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</si>
  <si>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</si>
  <si>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</si>
  <si>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</si>
  <si>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</si>
  <si>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</si>
  <si>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</si>
  <si>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</si>
  <si>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</si>
  <si>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</si>
  <si>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</si>
  <si>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</si>
  <si>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</si>
  <si>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</si>
  <si>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</si>
  <si>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</si>
  <si>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</si>
  <si>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</si>
  <si>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</si>
  <si>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</si>
  <si>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</si>
  <si>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</si>
  <si>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</si>
  <si>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</si>
  <si>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</si>
  <si>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</si>
  <si>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</si>
  <si>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</si>
  <si>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</si>
  <si>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</si>
  <si>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</si>
  <si>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</si>
  <si>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</si>
  <si>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</si>
  <si>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</si>
  <si>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</si>
  <si>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</si>
  <si>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</si>
  <si>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</si>
  <si>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</si>
  <si>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</si>
  <si>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</si>
  <si>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</si>
  <si>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</si>
  <si>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</si>
  <si>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</si>
  <si>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</si>
  <si>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</si>
  <si>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</si>
  <si>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</si>
  <si>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</si>
  <si>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</si>
  <si>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</si>
  <si>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</si>
  <si>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</si>
  <si>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</si>
  <si>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</si>
  <si>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</si>
  <si>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</si>
  <si>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</si>
  <si>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</si>
  <si>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</si>
  <si>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</si>
  <si>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</si>
  <si>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</si>
  <si>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</si>
  <si>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</si>
  <si>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</si>
  <si>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</si>
  <si>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</si>
  <si>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</si>
  <si>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</si>
  <si>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</si>
  <si>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</si>
  <si>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</si>
  <si>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</si>
  <si>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</si>
  <si>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</si>
  <si>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</si>
  <si>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</si>
  <si>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</si>
  <si>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</si>
  <si>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</si>
  <si>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</si>
  <si>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</si>
  <si>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</si>
  <si>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</si>
  <si>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</si>
  <si>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</si>
  <si>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</si>
  <si>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</si>
  <si>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</si>
  <si>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</si>
  <si>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</si>
  <si>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</si>
  <si>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</si>
  <si>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</si>
  <si>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</si>
  <si>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</si>
  <si>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</si>
  <si>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</si>
  <si>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</si>
  <si>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</si>
  <si>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</si>
  <si>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</si>
  <si>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</si>
  <si>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</si>
  <si>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</si>
  <si>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</si>
  <si>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</si>
  <si>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</si>
  <si>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</si>
  <si>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</si>
  <si>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</si>
  <si>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</si>
  <si>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</si>
  <si>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</si>
  <si>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</si>
  <si>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</si>
  <si>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</si>
  <si>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</si>
  <si>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</si>
  <si>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</si>
  <si>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</si>
  <si>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</si>
  <si>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</si>
  <si>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</si>
  <si>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</si>
  <si>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</si>
  <si>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</si>
  <si>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</si>
  <si>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</si>
  <si>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</si>
  <si>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</si>
  <si>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</si>
  <si>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</si>
  <si>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</si>
  <si>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</si>
  <si>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</si>
  <si>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</si>
  <si>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</si>
  <si>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</si>
  <si>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</si>
  <si>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</si>
  <si>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</si>
  <si>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</si>
  <si>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</si>
  <si>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</si>
  <si>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</si>
  <si>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</si>
  <si>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</si>
  <si>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</si>
  <si>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</si>
  <si>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</si>
  <si>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</si>
  <si>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</si>
  <si>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</si>
  <si>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</si>
  <si>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</si>
  <si>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</si>
  <si>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</si>
  <si>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</si>
  <si>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</si>
  <si>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</si>
  <si>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</si>
  <si>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</si>
  <si>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</si>
  <si>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</si>
  <si>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</si>
  <si>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</si>
  <si>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</si>
  <si>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</si>
  <si>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</si>
  <si>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</si>
  <si>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</si>
  <si>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</si>
  <si>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</si>
  <si>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</si>
  <si>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</si>
  <si>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</si>
  <si>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</si>
  <si>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</si>
  <si>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</si>
  <si>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</si>
  <si>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</si>
  <si>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</si>
  <si>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</si>
  <si>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</si>
  <si>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</si>
  <si>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</si>
  <si>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</si>
  <si>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</si>
  <si>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</si>
  <si>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</si>
  <si>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</si>
  <si>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</si>
  <si>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</si>
  <si>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</si>
  <si>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</si>
  <si>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</si>
  <si>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</si>
  <si>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</si>
  <si>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</si>
  <si>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</si>
  <si>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</si>
  <si>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</si>
  <si>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</si>
  <si>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</si>
  <si>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</si>
  <si>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</si>
  <si>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</si>
  <si>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</si>
  <si>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</si>
  <si>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</si>
  <si>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</si>
  <si>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</si>
  <si>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</si>
  <si>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</si>
  <si>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</si>
  <si>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</si>
  <si>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</si>
  <si>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</si>
  <si>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</si>
  <si>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</si>
  <si>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</si>
  <si>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</si>
  <si>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</si>
  <si>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</si>
  <si>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</si>
  <si>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</si>
  <si>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</si>
  <si>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</si>
  <si>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</si>
  <si>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</si>
  <si>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</si>
  <si>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</si>
  <si>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</si>
  <si>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</si>
  <si>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</si>
  <si>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</si>
  <si>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</si>
  <si>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</si>
  <si>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</si>
  <si>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</si>
  <si>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</si>
  <si>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</si>
  <si>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</si>
  <si>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</si>
  <si>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</si>
  <si>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</si>
  <si>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</si>
  <si>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</si>
  <si>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</si>
  <si>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</si>
  <si>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</si>
  <si>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</si>
  <si>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</si>
  <si>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</si>
  <si>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</si>
  <si>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</si>
  <si>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</si>
  <si>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</si>
  <si>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</si>
  <si>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</si>
  <si>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</si>
  <si>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</si>
  <si>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</si>
  <si>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</si>
  <si>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</si>
  <si>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</si>
  <si>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</si>
  <si>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</si>
  <si>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</si>
  <si>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</si>
  <si>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</si>
  <si>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</si>
  <si>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</si>
  <si>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</si>
  <si>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</si>
  <si>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</si>
  <si>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</si>
  <si>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</si>
  <si>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</si>
  <si>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</si>
  <si>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</si>
  <si>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</si>
  <si>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</si>
  <si>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</si>
  <si>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</si>
  <si>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</si>
  <si>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</si>
  <si>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</si>
  <si>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</si>
  <si>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</si>
  <si>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</si>
  <si>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</si>
  <si>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</si>
  <si>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</si>
  <si>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</si>
  <si>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</si>
  <si>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</si>
  <si>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</si>
  <si>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</si>
  <si>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</si>
  <si>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</si>
  <si>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</si>
  <si>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</si>
  <si>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</si>
  <si>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</si>
  <si>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</si>
  <si>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</si>
  <si>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</si>
  <si>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</si>
  <si>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</si>
  <si>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</si>
  <si>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</si>
  <si>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</si>
  <si>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</si>
  <si>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</si>
  <si>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</si>
  <si>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</si>
  <si>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</si>
  <si>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</si>
  <si>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</si>
  <si>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</si>
  <si>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</si>
  <si>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</si>
  <si>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</si>
  <si>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</si>
  <si>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</si>
  <si>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</si>
  <si>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</si>
  <si>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</si>
  <si>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</si>
  <si>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</si>
  <si>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</si>
  <si>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</si>
  <si>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</si>
  <si>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</si>
  <si>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</si>
  <si>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</si>
  <si>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</si>
  <si>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</si>
  <si>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</si>
  <si>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</si>
  <si>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</si>
  <si>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</si>
  <si>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</si>
  <si>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</si>
  <si>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</si>
  <si>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</si>
  <si>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</si>
  <si>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</si>
  <si>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</si>
  <si>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</si>
  <si>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</si>
  <si>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</si>
  <si>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</si>
  <si>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</si>
  <si>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</si>
  <si>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</si>
  <si>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</si>
  <si>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</si>
  <si>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</si>
  <si>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</si>
  <si>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</si>
  <si>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</si>
  <si>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</si>
  <si>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</si>
  <si>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</si>
  <si>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</si>
  <si>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</si>
  <si>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</si>
  <si>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</si>
  <si>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</si>
  <si>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</si>
  <si>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</si>
  <si>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</si>
  <si>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</si>
  <si>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</si>
  <si>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</si>
  <si>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</si>
  <si>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</si>
  <si>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</si>
  <si>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</si>
  <si>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</si>
  <si>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</si>
  <si>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</si>
  <si>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</si>
  <si>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</si>
  <si>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</si>
  <si>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</si>
  <si>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</si>
  <si>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</si>
  <si>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</si>
  <si>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</si>
  <si>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</si>
  <si>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</si>
  <si>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</si>
  <si>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</si>
  <si>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</si>
  <si>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</si>
  <si>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</si>
  <si>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</si>
  <si>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</si>
  <si>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</si>
  <si>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</si>
  <si>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</si>
  <si>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</si>
  <si>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</si>
  <si>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</si>
  <si>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</si>
  <si>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</si>
  <si>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</si>
  <si>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</si>
  <si>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</si>
  <si>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</si>
  <si>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</si>
  <si>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</si>
  <si>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</si>
  <si>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</si>
  <si>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</si>
  <si>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</si>
  <si>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</si>
  <si>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</si>
  <si>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</si>
  <si>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</si>
  <si>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</si>
  <si>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</si>
  <si>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</si>
  <si>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</si>
  <si>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</si>
  <si>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</si>
  <si>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</si>
  <si>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</si>
  <si>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</si>
  <si>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</si>
  <si>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</si>
  <si>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</si>
  <si>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</si>
  <si>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</si>
  <si>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</si>
  <si>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</si>
  <si>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</si>
  <si>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</si>
  <si>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</si>
  <si>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</si>
  <si>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</si>
  <si>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</si>
  <si>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</si>
  <si>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</si>
  <si>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</si>
  <si>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</si>
  <si>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</si>
  <si>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</si>
  <si>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</si>
  <si>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</si>
  <si>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</si>
  <si>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</si>
  <si>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</si>
  <si>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</si>
  <si>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</si>
  <si>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</si>
  <si>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</si>
  <si>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</si>
  <si>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</si>
  <si>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</si>
  <si>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</si>
  <si>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</si>
  <si>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</si>
  <si>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</si>
  <si>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</si>
  <si>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</si>
  <si>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</si>
  <si>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</si>
  <si>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</si>
  <si>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</si>
  <si>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</si>
  <si>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</si>
  <si>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</si>
  <si>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</si>
  <si>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</si>
  <si>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</si>
  <si>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</si>
  <si>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</si>
  <si>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</si>
  <si>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</si>
  <si>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</si>
  <si>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</si>
  <si>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</si>
  <si>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</si>
  <si>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</si>
  <si>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</si>
  <si>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</si>
  <si>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</si>
  <si>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</si>
  <si>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</si>
  <si>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</si>
  <si>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</si>
  <si>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</si>
  <si>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</si>
  <si>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</si>
  <si>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</si>
  <si>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</si>
  <si>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</si>
  <si>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</si>
  <si>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</si>
  <si>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</si>
  <si>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</si>
  <si>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</si>
  <si>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</si>
  <si>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</si>
  <si>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</si>
  <si>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</si>
  <si>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</si>
  <si>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</si>
  <si>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</si>
  <si>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</si>
  <si>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</si>
  <si>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</si>
  <si>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</si>
  <si>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</si>
  <si>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</si>
  <si>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</si>
  <si>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</si>
  <si>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</si>
  <si>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</si>
  <si>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</si>
  <si>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</si>
  <si>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</si>
  <si>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</si>
  <si>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</si>
  <si>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</si>
  <si>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</si>
  <si>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</si>
  <si>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</si>
  <si>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</si>
  <si>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</si>
  <si>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</si>
  <si>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</si>
  <si>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</si>
  <si>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</si>
  <si>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</si>
  <si>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</si>
  <si>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</si>
  <si>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</si>
  <si>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</si>
  <si>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</si>
  <si>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</si>
  <si>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</si>
  <si>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</si>
  <si>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</si>
  <si>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</si>
  <si>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</si>
  <si>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</si>
  <si>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</si>
  <si>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</si>
  <si>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</si>
  <si>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</si>
  <si>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</si>
  <si>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</si>
  <si>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</si>
  <si>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</si>
  <si>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</si>
  <si>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</si>
  <si>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</si>
  <si>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</si>
  <si>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</si>
  <si>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</si>
  <si>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</si>
  <si>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</si>
  <si>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</si>
  <si>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</si>
  <si>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</si>
  <si>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</si>
  <si>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</si>
  <si>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</si>
  <si>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</si>
  <si>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</si>
  <si>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</si>
  <si>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</si>
  <si>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</si>
  <si>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</si>
  <si>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</si>
  <si>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</si>
  <si>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</si>
  <si>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</si>
  <si>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</si>
  <si>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</si>
  <si>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</si>
  <si>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</si>
  <si>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</si>
  <si>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</si>
  <si>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</si>
  <si>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</si>
  <si>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</si>
  <si>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</si>
  <si>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</si>
  <si>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</si>
  <si>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</si>
  <si>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</si>
  <si>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</si>
  <si>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</si>
  <si>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</si>
  <si>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</si>
  <si>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</si>
  <si>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</si>
  <si>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</si>
  <si>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</si>
  <si>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</si>
  <si>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</si>
  <si>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</si>
  <si>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</si>
  <si>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</si>
  <si>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</si>
  <si>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</si>
  <si>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</si>
  <si>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</si>
  <si>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</si>
  <si>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</si>
  <si>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</si>
  <si>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</si>
  <si>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</si>
  <si>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</si>
  <si>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</si>
  <si>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</si>
  <si>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</si>
  <si>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</si>
  <si>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</si>
  <si>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</si>
  <si>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</si>
  <si>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</si>
  <si>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</si>
  <si>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</si>
  <si>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</si>
  <si>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</si>
  <si>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</si>
  <si>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</si>
  <si>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</si>
  <si>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</si>
  <si>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</si>
  <si>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</si>
  <si>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</si>
  <si>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</si>
  <si>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</si>
  <si>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</si>
  <si>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</si>
  <si>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</si>
  <si>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</si>
  <si>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</si>
  <si>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</si>
  <si>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</si>
  <si>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</si>
  <si>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</si>
  <si>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</si>
  <si>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</si>
  <si>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</si>
  <si>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</si>
  <si>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</si>
  <si>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</si>
  <si>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</si>
  <si>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</si>
  <si>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</si>
  <si>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</si>
  <si>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</si>
  <si>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</si>
  <si>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</si>
  <si>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</si>
  <si>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</si>
  <si>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</si>
  <si>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</si>
  <si>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</si>
  <si>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</si>
  <si>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</si>
  <si>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</si>
  <si>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</si>
  <si>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</si>
  <si>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</si>
  <si>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</si>
  <si>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</si>
  <si>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</si>
  <si>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</si>
  <si>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</si>
  <si>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</si>
  <si>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</si>
  <si>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</si>
  <si>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</si>
  <si>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</si>
  <si>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</si>
  <si>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</si>
  <si>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</si>
  <si>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</si>
  <si>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</si>
  <si>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</si>
  <si>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</si>
  <si>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</si>
  <si>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</si>
  <si>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</si>
  <si>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</si>
  <si>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</si>
  <si>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</si>
  <si>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</si>
  <si>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</si>
  <si>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</si>
  <si>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</si>
  <si>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</si>
  <si>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</si>
  <si>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</si>
  <si>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</si>
  <si>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</si>
  <si>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</si>
  <si>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</si>
  <si>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</si>
  <si>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</si>
  <si>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</si>
  <si>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</si>
  <si>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</si>
  <si>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</si>
  <si>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</si>
  <si>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</si>
  <si>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</si>
  <si>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</si>
  <si>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</si>
  <si>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</si>
  <si>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</si>
  <si>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</si>
  <si>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</si>
  <si>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</si>
  <si>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</si>
  <si>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</si>
  <si>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</si>
  <si>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</si>
  <si>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</si>
  <si>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</si>
  <si>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</si>
  <si>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</si>
  <si>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</si>
  <si>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</si>
  <si>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</si>
  <si>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</si>
  <si>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</si>
  <si>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</si>
  <si>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</si>
  <si>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</si>
  <si>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</si>
  <si>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</si>
  <si>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</si>
  <si>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</si>
  <si>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</si>
  <si>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</si>
  <si>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</si>
  <si>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</si>
  <si>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</si>
  <si>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</si>
  <si>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</si>
  <si>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</si>
  <si>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</si>
  <si>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</si>
  <si>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</si>
  <si>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</si>
  <si>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</si>
  <si>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</si>
  <si>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</si>
  <si>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</si>
  <si>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</si>
  <si>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</si>
  <si>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</si>
  <si>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</si>
  <si>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</si>
  <si>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</si>
  <si>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</si>
  <si>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</si>
  <si>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</si>
  <si>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</si>
  <si>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</si>
  <si>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</si>
  <si>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</si>
  <si>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</si>
  <si>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</si>
  <si>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</si>
  <si>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</si>
  <si>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</si>
  <si>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</si>
  <si>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</si>
  <si>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</si>
  <si>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</si>
  <si>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</si>
  <si>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</si>
  <si>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</si>
  <si>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</si>
  <si>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</si>
  <si>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</si>
  <si>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</si>
  <si>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</si>
  <si>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</si>
  <si>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</si>
  <si>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</si>
  <si>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</si>
  <si>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</si>
  <si>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</si>
  <si>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</si>
  <si>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</si>
  <si>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</si>
  <si>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</si>
  <si>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</si>
  <si>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</si>
  <si>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</si>
  <si>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</si>
  <si>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</si>
  <si>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</si>
  <si>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</si>
  <si>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</si>
  <si>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</si>
  <si>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</si>
  <si>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</si>
  <si>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</si>
  <si>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</si>
  <si>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</si>
  <si>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</si>
  <si>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</si>
  <si>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</si>
  <si>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</si>
  <si>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</si>
  <si>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</si>
  <si>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</si>
  <si>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</si>
  <si>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</si>
  <si>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</si>
  <si>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</si>
  <si>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</si>
  <si>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</si>
  <si>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</si>
  <si>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</si>
  <si>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</si>
  <si>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</si>
  <si>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</si>
  <si>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</si>
  <si>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</si>
  <si>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</si>
  <si>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</si>
  <si>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</si>
  <si>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</si>
  <si>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</si>
  <si>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</si>
  <si>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</si>
  <si>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</si>
  <si>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</si>
  <si>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</si>
  <si>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</si>
  <si>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</si>
  <si>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</si>
  <si>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</si>
  <si>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</si>
  <si>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</si>
  <si>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</si>
  <si>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</si>
  <si>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</si>
  <si>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</si>
  <si>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</si>
  <si>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</si>
  <si>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</si>
  <si>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</si>
  <si>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</si>
  <si>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</si>
  <si>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</si>
  <si>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</si>
  <si>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</si>
  <si>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</si>
  <si>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</si>
  <si>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</si>
  <si>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</si>
  <si>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</si>
  <si>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</si>
  <si>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</si>
  <si>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</si>
  <si>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</si>
  <si>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</si>
  <si>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</si>
  <si>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</si>
  <si>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</si>
  <si>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</si>
  <si>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</si>
  <si>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</si>
  <si>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</si>
  <si>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</si>
  <si>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</si>
  <si>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</si>
  <si>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</si>
  <si>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</si>
  <si>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</si>
  <si>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</si>
  <si>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</si>
  <si>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</si>
  <si>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</si>
  <si>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</si>
  <si>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</si>
  <si>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</si>
  <si>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</si>
  <si>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</si>
  <si>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</si>
  <si>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</si>
  <si>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</si>
  <si>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</si>
  <si>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</si>
  <si>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</si>
  <si>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</si>
  <si>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</si>
  <si>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</si>
  <si>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</si>
  <si>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</si>
  <si>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</si>
  <si>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</si>
  <si>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</si>
  <si>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</si>
  <si>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</si>
  <si>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</si>
  <si>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</si>
  <si>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</si>
  <si>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</si>
  <si>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</si>
  <si>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</si>
  <si>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</si>
  <si>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</si>
  <si>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</si>
  <si>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</si>
  <si>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</si>
  <si>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</si>
  <si>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</si>
  <si>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</si>
  <si>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</si>
  <si>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</si>
  <si>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</si>
  <si>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</si>
  <si>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</si>
  <si>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</si>
  <si>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</si>
  <si>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</si>
  <si>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</si>
  <si>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</si>
  <si>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</si>
  <si>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</si>
  <si>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</si>
  <si>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</si>
  <si>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</si>
  <si>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</si>
  <si>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</si>
  <si>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</si>
  <si>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</si>
  <si>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</si>
  <si>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</si>
  <si>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</si>
  <si>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</si>
  <si>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</si>
  <si>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</si>
  <si>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</si>
  <si>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</si>
  <si>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</si>
  <si>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</si>
  <si>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</si>
  <si>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</si>
  <si>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</si>
  <si>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</si>
  <si>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</si>
  <si>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</si>
  <si>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</si>
  <si>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</si>
  <si>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</si>
  <si>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</si>
  <si>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</si>
  <si>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</si>
  <si>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</si>
  <si>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</si>
  <si>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</si>
  <si>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</si>
  <si>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</si>
  <si>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</si>
  <si>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</si>
  <si>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</si>
  <si>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</si>
  <si>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</si>
  <si>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</si>
  <si>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</si>
  <si>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</si>
  <si>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</si>
  <si>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</si>
  <si>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</si>
  <si>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</si>
  <si>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</si>
  <si>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</si>
  <si>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</si>
  <si>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</si>
  <si>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</si>
  <si>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</si>
  <si>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</si>
  <si>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</si>
  <si>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</si>
  <si>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</si>
  <si>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</si>
  <si>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</si>
  <si>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</si>
  <si>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</si>
  <si>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</si>
  <si>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</si>
  <si>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</si>
  <si>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</si>
  <si>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</si>
  <si>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</si>
  <si>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</si>
  <si>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</si>
  <si>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</si>
  <si>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</si>
  <si>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</si>
  <si>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</si>
  <si>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</si>
  <si>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</si>
  <si>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</si>
  <si>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</si>
  <si>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</si>
  <si>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</si>
  <si>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</si>
  <si>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</si>
  <si>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</si>
  <si>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</si>
  <si>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</si>
  <si>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</si>
  <si>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</si>
  <si>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</si>
  <si>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</si>
  <si>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</si>
  <si>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</si>
  <si>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</si>
  <si>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</si>
  <si>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</si>
  <si>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</si>
  <si>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</si>
  <si>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</si>
  <si>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</si>
  <si>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</si>
  <si>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</si>
  <si>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</si>
  <si>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</si>
  <si>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</si>
  <si>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</si>
  <si>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</si>
  <si>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</si>
  <si>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</si>
  <si>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</si>
  <si>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</si>
  <si>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</si>
  <si>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</si>
  <si>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</si>
  <si>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</si>
  <si>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</si>
  <si>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</si>
  <si>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</si>
  <si>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</si>
  <si>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</si>
  <si>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</si>
  <si>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</si>
  <si>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</si>
  <si>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</si>
  <si>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</si>
  <si>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</si>
  <si>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</si>
  <si>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</si>
  <si>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</si>
  <si>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</si>
  <si>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</si>
  <si>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</si>
  <si>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</si>
  <si>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</si>
  <si>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</si>
  <si>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</si>
  <si>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</si>
  <si>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</si>
  <si>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</si>
  <si>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</si>
  <si>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</si>
  <si>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</si>
  <si>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</si>
  <si>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</si>
  <si>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</si>
  <si>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</si>
  <si>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</si>
  <si>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</si>
  <si>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</si>
  <si>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</si>
  <si>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</si>
  <si>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</si>
  <si>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</si>
  <si>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</si>
  <si>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</si>
  <si>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</si>
  <si>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</si>
  <si>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</si>
  <si>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</si>
  <si>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</si>
  <si>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</si>
  <si>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</si>
  <si>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</si>
  <si>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</si>
  <si>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</si>
  <si>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</si>
  <si>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</si>
  <si>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</si>
  <si>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</si>
  <si>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</si>
  <si>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</si>
  <si>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</si>
  <si>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</si>
  <si>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</si>
  <si>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</si>
  <si>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</si>
  <si>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</si>
  <si>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</si>
  <si>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</si>
  <si>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</si>
  <si>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</si>
  <si>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</si>
  <si>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</si>
  <si>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</si>
  <si>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</si>
  <si>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</si>
  <si>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</si>
  <si>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</si>
  <si>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</si>
  <si>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</si>
  <si>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</si>
  <si>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</si>
  <si>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</si>
  <si>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</si>
  <si>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</si>
  <si>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</si>
  <si>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</si>
  <si>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</si>
  <si>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</si>
  <si>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</si>
  <si>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</si>
  <si>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</si>
  <si>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</si>
  <si>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</si>
  <si>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</si>
  <si>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</si>
  <si>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</si>
  <si>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</si>
  <si>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</si>
  <si>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</si>
  <si>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</si>
  <si>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</si>
  <si>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</si>
  <si>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</si>
  <si>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</si>
  <si>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</si>
  <si>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</si>
  <si>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</si>
  <si>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</si>
  <si>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</si>
  <si>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</si>
  <si>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</si>
  <si>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</si>
  <si>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</si>
  <si>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</si>
  <si>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</si>
  <si>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</si>
  <si>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</si>
  <si>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</si>
  <si>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</si>
  <si>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</si>
  <si>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</si>
  <si>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</si>
  <si>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</si>
  <si>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</si>
  <si>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</si>
  <si>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</si>
  <si>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</si>
  <si>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</si>
  <si>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</si>
  <si>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</si>
  <si>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</si>
  <si>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</si>
  <si>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</si>
  <si>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</si>
  <si>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</si>
  <si>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</si>
  <si>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</si>
  <si>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</si>
  <si>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</si>
  <si>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</si>
  <si>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</si>
  <si>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</si>
  <si>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</si>
  <si>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</si>
  <si>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</si>
  <si>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</si>
  <si>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</si>
  <si>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</si>
  <si>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</si>
  <si>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</si>
  <si>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</si>
  <si>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</si>
  <si>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</si>
  <si>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</si>
  <si>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</si>
  <si>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</si>
  <si>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</si>
  <si>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</si>
  <si>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</si>
  <si>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</si>
  <si>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</si>
  <si>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</si>
  <si>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</si>
  <si>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</si>
  <si>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</si>
  <si>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</si>
  <si>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</si>
  <si>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</si>
  <si>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</si>
  <si>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</si>
  <si>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</si>
  <si>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</si>
  <si>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</si>
  <si>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</si>
  <si>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</si>
  <si>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</si>
  <si>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</si>
  <si>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</si>
  <si>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</si>
  <si>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</si>
  <si>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</si>
  <si>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</si>
  <si>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</si>
  <si>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</si>
  <si>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</si>
  <si>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</si>
  <si>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</si>
  <si>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</si>
  <si>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</si>
  <si>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</si>
  <si>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</si>
  <si>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</si>
  <si>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</si>
  <si>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</si>
  <si>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</si>
  <si>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</si>
  <si>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</si>
  <si>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</si>
  <si>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</si>
  <si>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</si>
  <si>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</si>
  <si>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</si>
  <si>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</si>
  <si>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</si>
  <si>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</si>
  <si>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</si>
  <si>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</si>
  <si>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</si>
  <si>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</si>
  <si>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</si>
  <si>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</si>
  <si>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</si>
  <si>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</si>
  <si>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</si>
  <si>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</si>
  <si>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</si>
  <si>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</si>
  <si>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</si>
  <si>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</si>
  <si>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</si>
  <si>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</si>
  <si>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</si>
  <si>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</si>
  <si>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</si>
  <si>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</si>
  <si>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</si>
  <si>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</si>
  <si>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</si>
  <si>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</si>
  <si>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</si>
  <si>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</si>
  <si>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</si>
  <si>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</si>
  <si>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</si>
  <si>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</si>
  <si>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</si>
  <si>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</si>
  <si>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</si>
  <si>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</si>
  <si>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</si>
  <si>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</si>
  <si>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</si>
  <si>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</si>
  <si>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</si>
  <si>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</si>
  <si>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</si>
  <si>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</si>
  <si>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</si>
  <si>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</si>
  <si>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</si>
  <si>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</si>
  <si>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</si>
  <si>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</si>
  <si>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</si>
  <si>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</si>
  <si>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</si>
  <si>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</si>
  <si>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</si>
  <si>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</si>
  <si>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</si>
  <si>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</si>
  <si>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</si>
  <si>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</si>
  <si>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</si>
  <si>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</si>
  <si>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</si>
  <si>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</si>
  <si>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</si>
  <si>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</si>
  <si>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</si>
  <si>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</si>
  <si>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</si>
  <si>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</si>
  <si>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</si>
  <si>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</si>
  <si>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</si>
  <si>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</si>
  <si>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</si>
  <si>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</si>
  <si>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</si>
  <si>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</si>
  <si>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</si>
  <si>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</si>
  <si>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</si>
  <si>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</si>
  <si>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</si>
  <si>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</si>
  <si>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</si>
  <si>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</si>
  <si>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</si>
  <si>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</si>
  <si>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</si>
  <si>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</si>
  <si>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</si>
  <si>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</si>
  <si>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</si>
  <si>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</si>
  <si>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</si>
  <si>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</si>
  <si>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</si>
  <si>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</si>
  <si>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</si>
  <si>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</si>
  <si>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</si>
  <si>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</si>
  <si>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</si>
  <si>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</si>
  <si>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</si>
  <si>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</si>
  <si>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</si>
  <si>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</si>
  <si>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</si>
  <si>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</si>
  <si>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</si>
  <si>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</si>
  <si>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</si>
  <si>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</si>
  <si>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</si>
  <si>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</si>
  <si>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</si>
  <si>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</si>
  <si>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</si>
  <si>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</si>
  <si>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</si>
  <si>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</si>
  <si>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</si>
  <si>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</si>
  <si>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</si>
  <si>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</si>
  <si>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</si>
  <si>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</si>
  <si>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</si>
  <si>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</si>
  <si>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</si>
  <si>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</si>
  <si>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</si>
  <si>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</si>
  <si>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</si>
  <si>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</si>
  <si>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</si>
  <si>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</si>
  <si>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</si>
  <si>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</si>
  <si>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</si>
  <si>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</si>
  <si>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</si>
  <si>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</si>
  <si>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</si>
  <si>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</si>
  <si>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</si>
  <si>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</si>
  <si>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</si>
  <si>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</si>
  <si>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</si>
  <si>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</si>
  <si>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</si>
  <si>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</si>
  <si>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</si>
  <si>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</si>
  <si>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</si>
  <si>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</si>
  <si>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</si>
  <si>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</si>
  <si>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</si>
  <si>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</si>
  <si>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</si>
  <si>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</si>
  <si>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</si>
  <si>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</si>
  <si>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</si>
  <si>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</si>
  <si>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</si>
  <si>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</si>
  <si>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</si>
  <si>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</si>
  <si>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</si>
  <si>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</si>
  <si>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</si>
  <si>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</si>
  <si>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</si>
  <si>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</si>
  <si>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</si>
  <si>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</si>
  <si>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</si>
  <si>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</si>
  <si>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</si>
  <si>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</si>
  <si>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</si>
  <si>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</si>
  <si>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</si>
  <si>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</si>
  <si>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</si>
  <si>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</si>
  <si>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</si>
  <si>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</si>
  <si>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</si>
  <si>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</si>
  <si>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</si>
  <si>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</si>
  <si>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</si>
  <si>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</si>
  <si>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</si>
  <si>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</si>
  <si>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</si>
  <si>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</si>
  <si>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</si>
  <si>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</si>
  <si>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</si>
  <si>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</si>
  <si>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</si>
  <si>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</si>
  <si>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</si>
  <si>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</si>
  <si>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</si>
  <si>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</si>
  <si>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</si>
  <si>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</si>
  <si>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</si>
  <si>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</si>
  <si>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</si>
  <si>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</si>
  <si>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</si>
  <si>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</si>
  <si>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</si>
  <si>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</si>
  <si>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</si>
  <si>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</si>
  <si>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</si>
  <si>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</si>
  <si>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</si>
  <si>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</si>
  <si>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</si>
  <si>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</si>
  <si>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</si>
  <si>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</si>
  <si>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</si>
  <si>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</si>
  <si>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</si>
  <si>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</si>
  <si>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</si>
  <si>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</si>
  <si>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</si>
  <si>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</si>
  <si>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</si>
  <si>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</si>
  <si>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</si>
  <si>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</si>
  <si>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</si>
  <si>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</si>
  <si>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</si>
  <si>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</si>
  <si>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</si>
  <si>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</si>
  <si>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</si>
  <si>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</si>
  <si>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</si>
  <si>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</si>
  <si>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</si>
  <si>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</si>
  <si>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</si>
  <si>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</si>
  <si>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</si>
  <si>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</si>
  <si>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</si>
  <si>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</si>
  <si>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</si>
  <si>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</si>
  <si>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</si>
  <si>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</si>
  <si>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</si>
  <si>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</si>
  <si>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</si>
  <si>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</si>
  <si>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</si>
  <si>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</si>
  <si>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</si>
  <si>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</si>
  <si>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</si>
  <si>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</si>
  <si>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</si>
  <si>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</si>
  <si>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</si>
  <si>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</si>
  <si>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</si>
  <si>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</si>
  <si>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</si>
  <si>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</si>
  <si>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</si>
  <si>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</si>
  <si>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</si>
  <si>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</si>
  <si>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</si>
  <si>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</si>
  <si>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</si>
  <si>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</si>
  <si>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</si>
  <si>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</si>
  <si>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</si>
  <si>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</si>
  <si>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</si>
  <si>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</si>
  <si>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</si>
  <si>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</si>
  <si>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</si>
  <si>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</si>
  <si>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</si>
  <si>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</si>
  <si>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</si>
  <si>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</si>
  <si>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</si>
  <si>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</si>
  <si>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</si>
  <si>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</si>
  <si>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</si>
  <si>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</si>
  <si>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</si>
  <si>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</si>
  <si>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</si>
  <si>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</si>
  <si>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</si>
  <si>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</si>
  <si>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</si>
  <si>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</si>
  <si>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</si>
  <si>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</si>
  <si>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</si>
  <si>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</si>
  <si>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</si>
  <si>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</si>
  <si>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</si>
  <si>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</si>
  <si>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</si>
  <si>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</si>
  <si>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</si>
  <si>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</si>
  <si>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</si>
  <si>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</si>
  <si>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</si>
  <si>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</si>
  <si>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</si>
  <si>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</si>
  <si>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</si>
  <si>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</si>
  <si>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</si>
  <si>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</si>
  <si>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</si>
  <si>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</si>
  <si>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</si>
  <si>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</si>
  <si>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</si>
  <si>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</si>
  <si>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</si>
  <si>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</si>
  <si>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</si>
  <si>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</si>
  <si>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</si>
  <si>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</si>
  <si>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</si>
  <si>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</si>
  <si>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</si>
  <si>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</si>
  <si>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</si>
  <si>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</si>
  <si>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</si>
  <si>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</si>
  <si>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</si>
  <si>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</si>
  <si>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</si>
  <si>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</si>
  <si>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</si>
  <si>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</si>
  <si>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</si>
  <si>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</si>
  <si>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</si>
  <si>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</si>
  <si>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</si>
  <si>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</si>
  <si>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</si>
  <si>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</si>
  <si>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</si>
  <si>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</si>
  <si>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</si>
  <si>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</si>
  <si>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</si>
  <si>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</si>
  <si>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</si>
  <si>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</si>
  <si>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</si>
  <si>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</si>
  <si>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</si>
  <si>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</si>
  <si>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</si>
  <si>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</si>
  <si>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</si>
  <si>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</si>
  <si>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</si>
  <si>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</si>
  <si>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</si>
  <si>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</si>
  <si>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</si>
  <si>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</si>
  <si>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</si>
  <si>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</si>
  <si>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</si>
  <si>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</si>
  <si>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</si>
  <si>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</si>
  <si>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</si>
  <si>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</si>
  <si>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</si>
  <si>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</si>
  <si>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</si>
  <si>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</si>
  <si>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</si>
  <si>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</si>
  <si>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</si>
  <si>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</si>
  <si>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</si>
  <si>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</si>
  <si>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</si>
  <si>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</si>
  <si>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</si>
  <si>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</si>
  <si>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</si>
  <si>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</si>
  <si>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</si>
  <si>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</si>
  <si>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</si>
  <si>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</si>
  <si>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</si>
  <si>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</si>
  <si>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</si>
  <si>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</si>
  <si>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</si>
  <si>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</si>
  <si>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</si>
  <si>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</si>
  <si>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</si>
  <si>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</si>
  <si>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</si>
  <si>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</si>
  <si>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</si>
  <si>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</si>
  <si>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</si>
  <si>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</si>
  <si>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</si>
  <si>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</si>
  <si>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</si>
  <si>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</si>
  <si>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</si>
  <si>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</si>
  <si>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</si>
  <si>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</si>
  <si>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</si>
  <si>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</si>
  <si>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</si>
  <si>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</si>
  <si>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</si>
  <si>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</si>
  <si>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</si>
  <si>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</si>
  <si>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</si>
  <si>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</si>
  <si>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</si>
  <si>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</si>
  <si>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</si>
  <si>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</si>
  <si>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</si>
  <si>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</si>
  <si>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</si>
  <si>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</si>
  <si>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</si>
  <si>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</si>
  <si>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</si>
  <si>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</si>
  <si>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</si>
  <si>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</si>
  <si>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</si>
  <si>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</si>
  <si>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</si>
  <si>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</si>
  <si>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</si>
  <si>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</si>
  <si>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</si>
  <si>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</si>
  <si>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</si>
  <si>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</si>
  <si>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</si>
  <si>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</si>
  <si>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</si>
  <si>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</si>
  <si>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</si>
  <si>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</si>
  <si>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</si>
  <si>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</si>
  <si>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</si>
  <si>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</si>
  <si>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</si>
  <si>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</si>
  <si>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</si>
  <si>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</si>
  <si>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</si>
  <si>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</si>
  <si>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</si>
  <si>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</si>
  <si>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</si>
  <si>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</si>
  <si>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</si>
  <si>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</si>
  <si>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</si>
  <si>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</si>
  <si>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</si>
  <si>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</si>
  <si>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</si>
  <si>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</si>
  <si>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</si>
  <si>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</si>
  <si>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</si>
  <si>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</si>
  <si>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</si>
  <si>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</si>
  <si>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</si>
  <si>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</si>
  <si>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</si>
  <si>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</si>
  <si>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</si>
  <si>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</si>
  <si>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</si>
  <si>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</si>
  <si>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</si>
  <si>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</si>
  <si>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</si>
  <si>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</si>
  <si>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</si>
  <si>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</si>
  <si>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</si>
  <si>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</si>
  <si>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</si>
  <si>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</si>
  <si>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</si>
  <si>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</si>
  <si>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</si>
  <si>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</si>
  <si>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</si>
  <si>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</si>
  <si>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</si>
  <si>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</si>
  <si>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</si>
  <si>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</si>
  <si>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</si>
  <si>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</si>
  <si>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</si>
  <si>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</si>
  <si>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</si>
  <si>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</si>
  <si>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</si>
  <si>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</si>
  <si>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</si>
  <si>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</si>
  <si>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</si>
  <si>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</si>
  <si>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</si>
  <si>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</si>
  <si>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</si>
  <si>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</si>
  <si>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</si>
  <si>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</si>
  <si>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</si>
  <si>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</si>
  <si>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</si>
  <si>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</si>
  <si>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</si>
  <si>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</si>
  <si>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</si>
  <si>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</si>
  <si>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</si>
  <si>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</si>
  <si>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</si>
  <si>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</si>
  <si>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</si>
  <si>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</si>
  <si>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</si>
  <si>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</si>
  <si>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</si>
  <si>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</si>
  <si>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</si>
  <si>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</si>
  <si>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</si>
  <si>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</si>
  <si>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</si>
  <si>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</si>
  <si>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</si>
  <si>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</si>
  <si>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</si>
  <si>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</si>
  <si>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</si>
  <si>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</si>
  <si>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</si>
  <si>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</si>
  <si>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</si>
  <si>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</si>
  <si>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</si>
  <si>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</si>
  <si>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</si>
  <si>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</si>
  <si>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</si>
  <si>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</si>
  <si>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</si>
  <si>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</si>
  <si>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</si>
  <si>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</si>
  <si>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</si>
  <si>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</si>
  <si>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</si>
  <si>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</si>
  <si>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</si>
  <si>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</si>
  <si>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</si>
  <si>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</si>
  <si>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</si>
  <si>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</si>
  <si>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</si>
  <si>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</si>
  <si>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</si>
  <si>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</si>
  <si>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</si>
  <si>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</si>
  <si>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</si>
  <si>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</si>
  <si>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</si>
  <si>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</si>
  <si>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</si>
  <si>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</si>
  <si>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</si>
  <si>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</si>
  <si>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</si>
  <si>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</si>
  <si>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</si>
  <si>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</si>
  <si>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</si>
  <si>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</si>
  <si>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</si>
  <si>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</si>
  <si>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</si>
  <si>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</si>
  <si>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</si>
  <si>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</si>
  <si>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</si>
  <si>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</si>
  <si>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</si>
  <si>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</si>
  <si>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</si>
  <si>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</si>
  <si>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</si>
  <si>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</si>
  <si>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</si>
  <si>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</si>
  <si>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</si>
  <si>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</si>
  <si>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</si>
  <si>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</si>
  <si>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</si>
  <si>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</si>
  <si>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</si>
  <si>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</si>
  <si>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</si>
  <si>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</si>
  <si>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</si>
  <si>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</si>
  <si>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</si>
  <si>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</si>
  <si>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</si>
  <si>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</si>
  <si>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</si>
  <si>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</si>
  <si>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</si>
  <si>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</si>
  <si>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</si>
  <si>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</si>
  <si>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</si>
  <si>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</si>
  <si>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</si>
  <si>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</si>
  <si>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</si>
  <si>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</si>
  <si>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</si>
  <si>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</si>
  <si>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</si>
  <si>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</si>
  <si>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</si>
  <si>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</si>
  <si>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</si>
  <si>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</si>
  <si>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</si>
  <si>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</si>
  <si>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</si>
  <si>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</si>
  <si>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</si>
  <si>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</si>
  <si>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</si>
  <si>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</si>
  <si>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</si>
  <si>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</si>
  <si>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</si>
  <si>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</si>
  <si>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</si>
  <si>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</si>
  <si>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</si>
  <si>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</si>
  <si>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</si>
  <si>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</si>
  <si>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</si>
  <si>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</si>
  <si>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</si>
  <si>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</si>
  <si>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</si>
  <si>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</si>
  <si>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</si>
  <si>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</si>
  <si>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</si>
  <si>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</si>
  <si>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</si>
  <si>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</si>
  <si>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</si>
  <si>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</si>
  <si>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</si>
  <si>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</si>
  <si>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</si>
  <si>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</si>
  <si>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</si>
  <si>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</si>
  <si>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</si>
  <si>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</si>
  <si>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</si>
  <si>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</si>
  <si>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</si>
  <si>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</si>
  <si>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</si>
  <si>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</si>
  <si>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</si>
  <si>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</si>
  <si>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</si>
  <si>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</si>
  <si>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</si>
  <si>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</si>
  <si>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</si>
  <si>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</si>
  <si>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</si>
  <si>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</si>
  <si>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</si>
  <si>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</si>
  <si>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</si>
  <si>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</si>
  <si>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</si>
  <si>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</si>
  <si>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</si>
  <si>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</si>
  <si>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</si>
  <si>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</si>
  <si>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</si>
  <si>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</si>
  <si>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</si>
  <si>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</si>
  <si>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</si>
  <si>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</si>
  <si>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</si>
  <si>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</si>
  <si>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</si>
  <si>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</si>
  <si>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</si>
  <si>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</si>
  <si>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</si>
  <si>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</si>
  <si>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</si>
  <si>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</si>
  <si>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</si>
  <si>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</si>
  <si>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</si>
  <si>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</si>
  <si>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</si>
  <si>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</si>
  <si>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</si>
  <si>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</si>
  <si>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</si>
  <si>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</si>
  <si>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</si>
  <si>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</si>
  <si>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</si>
  <si>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</si>
  <si>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</si>
  <si>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</si>
  <si>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</si>
  <si>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</si>
  <si>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</si>
  <si>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</si>
  <si>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</si>
  <si>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</si>
  <si>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</si>
  <si>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</si>
  <si>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</si>
  <si>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</si>
  <si>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</si>
  <si>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</si>
  <si>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</si>
  <si>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</si>
  <si>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</si>
  <si>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</si>
  <si>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</si>
  <si>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</si>
  <si>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</si>
  <si>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</si>
  <si>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</si>
  <si>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</si>
  <si>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</si>
  <si>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</si>
  <si>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</si>
  <si>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</si>
  <si>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</si>
  <si>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</si>
  <si>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</si>
  <si>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</si>
  <si>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</si>
  <si>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</si>
  <si>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</si>
  <si>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</si>
  <si>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</si>
  <si>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</si>
  <si>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</si>
  <si>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</si>
  <si>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</si>
  <si>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</si>
  <si>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</si>
  <si>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</si>
  <si>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</si>
  <si>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</si>
  <si>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</si>
  <si>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</si>
  <si>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</si>
  <si>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</si>
  <si>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</si>
  <si>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</si>
  <si>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</si>
  <si>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</si>
  <si>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</si>
  <si>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</si>
  <si>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</si>
  <si>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</si>
  <si>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</si>
  <si>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</si>
  <si>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</si>
  <si>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</si>
  <si>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</si>
  <si>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</si>
  <si>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</si>
  <si>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</si>
  <si>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</si>
  <si>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</si>
  <si>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</si>
  <si>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</si>
  <si>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</si>
  <si>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</si>
  <si>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</si>
  <si>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</si>
  <si>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</si>
  <si>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</si>
  <si>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</si>
  <si>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</si>
  <si>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PCM-20251108-00001092</t>
  </si>
  <si>
    <t>ETA 60 mins</t>
  </si>
  <si>
    <t>No pcm</t>
  </si>
  <si>
    <t>ETA 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</si>
  <si>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</si>
  <si>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</si>
  <si>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</si>
  <si>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</si>
  <si>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</si>
  <si>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</si>
  <si>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</si>
  <si>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</si>
  <si>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PCM-20251108-00001169</t>
  </si>
  <si>
    <t>ETA 100 mins</t>
  </si>
  <si>
    <t>PCM-20251108-00001198</t>
  </si>
  <si>
    <t>ETA 65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</si>
</sst>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4" totalsRowShown="0" headerRowDxfId="157" dataDxfId="156" headerRowBorderDxfId="154" tableBorderDxfId="155" totalsRowBorderDxfId="153">
  <autoFilter ref="A1:CJ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2" totalsRowShown="0" headerRowDxfId="48" dataDxfId="47" headerRowBorderDxfId="45" tableBorderDxfId="46" totalsRowBorderDxfId="44">
  <autoFilter ref="A1:L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9" totalsRowShown="0" headerRowDxfId="31" dataDxfId="30" headerRowBorderDxfId="28" tableBorderDxfId="29">
  <autoFilter ref="A1:L2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2" totalsRowShown="0" headerRowDxfId="15" dataDxfId="14" headerRowBorderDxfId="12" tableBorderDxfId="13">
  <autoFilter ref="A1:L19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F7" sqref="F7"/>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6" ca="1" si="0">IFERROR(NOW()-F2,"")</f>
        <v>306.67575810185372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45969.62418402778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45969.62418402778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45969.62418402778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45969.62418402778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45969.62418402778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45969.62418402778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45969.62418402778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45969.62418402778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45969.62418402778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45969.62418402778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45969.62418402778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45969.62418402778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45969.62418402778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45969.62418402778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45969.62418402778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45969.62418402778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45969.62418402778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45969.62418402778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45969.62418402778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45969.62418402778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45969.62418402778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45969.62418402778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45969.62418402778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45969.62418402778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45969.62418402778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45969.62418402778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45969.62418402778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45969.62418402778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45969.62418402778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45969.62418402778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45969.62418402778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45969.62418402778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45969.62418402778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45969.62418402778</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45969.62418402778</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45969.62418402778</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45969.62418402778</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45969.62418402778</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45969.62418402778</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45969.62418402778</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45969.62418402778</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45969.62418402778</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45969.62418402778</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45969.62418402778</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45969.62418402778</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45969.62418402778</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45969.62418402778</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45969.62418402778</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45969.62418402778</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45969.62418402778</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45969.62418402778</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45969.62418402778</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45969.62418402778</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45969.62418402778</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45969.62418402778</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45969.62418402778</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ref="G59:G90" ca="1" si="2">IFERROR(NOW()-F59,"")</f>
        <v>45969.62418402778</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45969.62418402778</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45969.62418402778</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45969.62418402778</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45969.62418402778</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45969.62418402778</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45969.62418402778</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45969.62418402778</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45969.62418402778</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45969.62418402778</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45969.62418402778</v>
      </c>
      <c r="H69" s="111"/>
      <c r="I69" s="109" t="str">
        <f>IFERROR(VLOOKUP(D69,DB!A:F,6,0),"")</f>
        <v/>
      </c>
      <c r="J69" s="109" t="str">
        <f>IFERROR(VLOOKUP(D69,DB!A:G,7,0),"")</f>
        <v/>
      </c>
      <c r="K69" s="113"/>
      <c r="L69" s="114" t="str">
        <f>IFERROR(VLOOKUP(D69,DB!A:I,9,0),"")</f>
        <v/>
      </c>
    </row>
    <row r="70" spans="1:12" ht="15" customHeight="1">
      <c r="A70" s="117"/>
      <c r="B70" s="118" t="str">
        <f>IFERROR(VLOOKUP(D70,DB!A:K,11,0),"")</f>
        <v/>
      </c>
      <c r="C70" s="118"/>
      <c r="D70" s="118"/>
      <c r="E70" s="119"/>
      <c r="F70" s="120"/>
      <c r="G70" s="121">
        <f t="shared" ca="1" si="2"/>
        <v>45969.62418402778</v>
      </c>
      <c r="H70" s="120"/>
      <c r="I70" s="118" t="str">
        <f>IFERROR(VLOOKUP(D70,DB!A:F,6,0),"")</f>
        <v/>
      </c>
      <c r="J70" s="118" t="str">
        <f>IFERROR(VLOOKUP(D70,DB!A:G,7,0),"")</f>
        <v/>
      </c>
      <c r="K70" s="122"/>
      <c r="L70" s="123" t="str">
        <f>IFERROR(VLOOKUP(D70,DB!A:I,9,0),"")</f>
        <v/>
      </c>
    </row>
  </sheetData>
  <customSheetViews>
    <customSheetView guid="{F6042A99-DD27-4453-835D-0834D95730CC}" filter="1" showAutoFilter="1">
      <pageMargins left="0" right="0" top="0" bottom="0" header="0" footer="0"/>
      <autoFilter ref="B1:M1" xr:uid="{D5BAEB13-A123-4001-8B7B-4D3794210180}"/>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4"/>
  <sheetViews>
    <sheetView tabSelected="1"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5" ca="1" si="0">IFERROR(NOW()-F3,"-")</f>
        <v>144.62434606481838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45969.62418402778</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45969.62418402778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45969.62418402778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45969.62418402778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45969.62418402778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45969.62418402778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45969.62418402778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45969.62418402778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45969.62418402778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45969.62418402778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45969.62418402778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45969.62418402778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45969.62418402778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45969.62418402778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45969.62418402778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45969.62418402778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45969.62418402778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45969.62418402778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45969.62418402778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45969.62418402778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45969.62418402778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45969.62418402778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1">IFERROR(NOW()-F26,"-")</f>
        <v>45969.62418402778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45969.62418402778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45969.62418402778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45969.62418402778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45969.62418402778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45969.62418402778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45969.62418402778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45969.62418402778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45969.62418402778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45969.62418402778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45969.62418402778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45969.62418402778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45969.62418402778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45969.62418402778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45969.62418402778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45969.62418402778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45969.62418402778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45969.62418402778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45969.62418402778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45969.62418402778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45969.62418402778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45969.62418402778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45969.62418402778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45969.62418402778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45969.62418402778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45969.62418402778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45969.62418402778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45969.62418402778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45969.62418402778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45969.62418402778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45969.62418402778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45969.62418402778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ref="G58:G89" ca="1" si="2">IFERROR(NOW()-F58,"-")</f>
        <v>45969.62418402778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45969.62418402778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45969.62418402778</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45969.62418402778</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45969.62418402778</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45969.62418402778</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27"/>
      <c r="B64" s="128" t="str">
        <f>IFERROR(VLOOKUP(D64,DB!A:K,11,0),"")</f>
        <v/>
      </c>
      <c r="C64" s="128"/>
      <c r="D64" s="128"/>
      <c r="E64" s="129"/>
      <c r="F64" s="130"/>
      <c r="G64" s="131">
        <f t="shared" ca="1" si="2"/>
        <v>45969.62418402778</v>
      </c>
      <c r="H64" s="130"/>
      <c r="I64" s="128" t="str">
        <f>IFERROR(VLOOKUP(D64,DB!A:F,6,0),"")</f>
        <v/>
      </c>
      <c r="J64" s="128" t="str">
        <f>IFERROR(VLOOKUP(D64,DB!A:G,7,0),"")</f>
        <v/>
      </c>
      <c r="K64" s="132"/>
      <c r="L64" s="128" t="str">
        <f>IFERROR(VLOOKUP(D64,DB!A:I,9,0),"")</f>
        <v/>
      </c>
      <c r="M64" s="128"/>
      <c r="N64" s="128"/>
      <c r="O64" s="128"/>
      <c r="P64" s="128"/>
      <c r="Q64" s="128"/>
      <c r="R64" s="128"/>
      <c r="S64" s="128"/>
      <c r="T64" s="128"/>
      <c r="U64" s="128"/>
      <c r="V64" s="128"/>
      <c r="W64" s="128"/>
      <c r="X64" s="128"/>
      <c r="Y64" s="128"/>
      <c r="Z64" s="128"/>
      <c r="AA64" s="128"/>
      <c r="AB64" s="128"/>
      <c r="AC64" s="128"/>
      <c r="AD64" s="128"/>
      <c r="AE64" s="128"/>
      <c r="AF64" s="128"/>
      <c r="AG64" s="128"/>
      <c r="AH64" s="128"/>
      <c r="AI64" s="128"/>
      <c r="AJ64" s="128"/>
      <c r="AK64" s="128"/>
      <c r="AL64" s="128"/>
      <c r="AM64" s="128"/>
      <c r="AN64" s="128"/>
      <c r="AO64" s="128"/>
      <c r="AP64" s="128"/>
      <c r="AQ64" s="128"/>
      <c r="AR64" s="128"/>
      <c r="AS64" s="128"/>
      <c r="AT64" s="128"/>
      <c r="AU64" s="128"/>
      <c r="AV64" s="128"/>
      <c r="AW64" s="128"/>
      <c r="AX64" s="128"/>
      <c r="AY64" s="128"/>
      <c r="AZ64" s="128"/>
      <c r="BA64" s="128"/>
      <c r="BB64" s="128"/>
      <c r="BC64" s="128"/>
      <c r="BD64" s="128"/>
      <c r="BE64" s="128"/>
      <c r="BF64" s="128"/>
      <c r="BG64" s="128"/>
      <c r="BH64" s="128"/>
      <c r="BI64" s="128"/>
      <c r="BJ64" s="128"/>
      <c r="BK64" s="128"/>
      <c r="BL64" s="128"/>
      <c r="BM64" s="128"/>
      <c r="BN64" s="128"/>
      <c r="BO64" s="128"/>
      <c r="BP64" s="128"/>
      <c r="BQ64" s="128"/>
      <c r="BR64" s="128"/>
      <c r="BS64" s="128"/>
      <c r="BT64" s="128"/>
      <c r="BU64" s="128"/>
      <c r="BV64" s="128"/>
      <c r="BW64" s="128"/>
      <c r="BX64" s="128"/>
      <c r="BY64" s="128"/>
      <c r="BZ64" s="128"/>
      <c r="CA64" s="128"/>
      <c r="CB64" s="128"/>
      <c r="CC64" s="128"/>
      <c r="CD64" s="128"/>
      <c r="CE64" s="128"/>
      <c r="CF64" s="128"/>
      <c r="CG64" s="128"/>
      <c r="CH64" s="128"/>
      <c r="CI64" s="128"/>
      <c r="CJ64" s="133"/>
    </row>
  </sheetData>
  <dataValidations count="2">
    <dataValidation allowBlank="1" showInputMessage="1" showErrorMessage="1" sqref="E1" xr:uid="{4D935161-CDD3-4592-B877-3FB59C99E142}"/>
    <dataValidation type="list" allowBlank="1" showInputMessage="1" showErrorMessage="1" sqref="E3 E4:E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H13" sqref="H1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45969.62418402778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45969.62418402778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45969.62418402778</v>
      </c>
      <c r="H4" s="22" t="s">
        <v>39105</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45969.62418402778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45969.62418402778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45969.62418402778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45969.62418402778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45969.62418402778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45969.62418402778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45969.62418402778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45969.62418402778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45969.62418402778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45969.62418402778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45969.62418402778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45969.62418402778</v>
      </c>
      <c r="H16" s="22"/>
      <c r="I16" s="19" t="str">
        <f>IFERROR(VLOOKUP(D16,DB!A:F,6,0),"")</f>
        <v/>
      </c>
      <c r="J16" s="18" t="str">
        <f>IFERROR(VLOOKUP(D16,DB!A:G,7,0),"")</f>
        <v/>
      </c>
      <c r="K16" s="45"/>
      <c r="L16" s="23" t="str">
        <f>IFERROR(VLOOKUP(D16,DB!A:I,9,0),"")</f>
        <v/>
      </c>
    </row>
    <row r="17" spans="1:12" ht="15" customHeight="1">
      <c r="A17" s="19"/>
      <c r="B17" s="61" t="str">
        <f>IFERROR(VLOOKUP(D17,DB!A:K,11,0),"")</f>
        <v/>
      </c>
      <c r="C17" s="18" t="s">
        <v>39106</v>
      </c>
      <c r="D17" s="18"/>
      <c r="E17" s="18"/>
      <c r="F17" s="20"/>
      <c r="G17" s="21">
        <f t="shared" ref="G17:G80" ca="1" si="1">IFERROR(NOW()-F17,"-")</f>
        <v>45969.62418402778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45969.62418402778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45969.62418402778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45969.62418402778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45969.62418402778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45969.62418402778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45969.62418402778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45969.62418402778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45969.62418402778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45969.62418402778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45969.62418402778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45969.62418402778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45969.62418402778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45969.62418402778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45969.62418402778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45969.62418402778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45969.62418402778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45969.62418402778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45969.62418402778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45969.62418402778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45969.62418402778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45969.62418402778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45969.62418402778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45969.62418402778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45969.62418402778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45969.62418402778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45969.62418402778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45969.62418402778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45969.62418402778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45969.62418402778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45969.62418402778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45969.62418402778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45969.62418402778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45969.62418402778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45969.62418402778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45969.62418402778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45969.62418402778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45969.62418402778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45969.62418402778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45969.62418402778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45969.62418402778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45969.62418402778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45969.62418402778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45969.62418402778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45969.62418402778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45969.62418402778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45969.62418402778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45969.62418402778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45969.62418402778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45969.62418402778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45969.62418402778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45969.62418402778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45969.62418402778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45969.62418402778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45969.62418402778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45969.62418402778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45969.62418402778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45969.62418402778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45969.62418402778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45969.62418402778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45969.62418402778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45969.62418402778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45969.62418402778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45969.62418402778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45969.62418402778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45969.62418402778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45969.62418402778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45969.62418402778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45969.62418402778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45969.62418402778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45969.62418402778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45969.62418402778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45969.62418402778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45969.62418402778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45969.62418402778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45969.62418402778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45969.62418402778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45969.62418402778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45969.62418402778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45969.62418402778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45969.62418402778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45969.62418402778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45969.62418402778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45969.62418402778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45969.62418402778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45969.62418402778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45969.62418402778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45969.62418402778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45969.62418402778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45969.62418402778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45969.62418402778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45969.62418402778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45969.62418402778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45969.62418402778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45969.62418402778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45969.62418402778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45969.62418402778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45969.62418402778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45969.62418402778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45969.62418402778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45969.62418402778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45969.62418402778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45969.62418402778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45969.62418402778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45969.62418402778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45969.62418402778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45969.62418402778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45969.62418402778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45969.62418402778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45969.62418402778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45969.62418402778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45969.62418402778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45969.62418402778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45969.62418402778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45969.62418402778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45969.62418402778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45969.62418402778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45969.62418402778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45969.62418402778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45969.62418402778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45969.62418402778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45969.62418402778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45969.62418402778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45969.62418402778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45969.62418402778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45969.62418402778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45969.62418402778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45969.62418402778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45969.62418402778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45969.62418402778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45969.62418402778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45969.62418402778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45969.62418402778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45969.62418402778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45969.62418402778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45969.62418402778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45969.62418402778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45969.62418402778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45969.62418402778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45969.62418402778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45969.62418402778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45969.62418402778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45969.62418402778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45969.62418402778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45969.62418402778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45969.62418402778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45969.62418402778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45969.62418402778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45969.62418402778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45969.62418402778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45969.62418402778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45969.62418402778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45969.62418402778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45969.62418402778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45969.62418402778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45969.62418402778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45969.62418402778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45969.62418402778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45969.62418402778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45969.62418402778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45969.62418402778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45969.62418402778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45969.62418402778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45969.62418402778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45969.62418402778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45969.62418402778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45969.62418402778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45969.62418402778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45969.62418402778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45969.62418402778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45969.62418402778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45969.62418402778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45969.62418402778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45969.62418402778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45969.62418402778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45969.62418402778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45969.62418402778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45969.62418402778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45969.62418402778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45969.62418402778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45969.62418402778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45969.62418402778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45969.62418402778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45969.62418402778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45969.62418402778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45969.62418402778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45969.62418402778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45969.62418402778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45969.62418402778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45969.62418402778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45969.62418402778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45969.62418402778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45969.62418402778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45969.62418402778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45969.62418402778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45969.62418402778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45969.62418402778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45969.62418402778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45969.62418402778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45969.62418402778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45969.62418402778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45969.62418402778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45969.62418402778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45969.62418402778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45969.62418402778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45969.62418402778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45969.62418402778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45969.62418402778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45969.62418402778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45969.62418402778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45969.62418402778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45969.62418402778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45969.62418402778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45969.62418402778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45969.62418402778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45969.62418402778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45969.62418402778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45969.62418402778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45969.62418402778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45969.62418402778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45969.62418402778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45969.62418402778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45969.62418402778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45969.62418402778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45969.62418402778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45969.62418402778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45969.62418402778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45969.62418402778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45969.62418402778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45969.62418402778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45969.62418402778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45969.62418402778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45969.62418402778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45969.62418402778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45969.62418402778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45969.62418402778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45969.62418402778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45969.62418402778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45969.62418402778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45969.62418402778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45969.62418402778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45969.62418402778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45969.62418402778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45969.62418402778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45969.62418402778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45969.62418402778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45969.62418402778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45969.62418402778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45969.62418402778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45969.62418402778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45969.62418402778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45969.62418402778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45969.62418402778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45969.62418402778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45969.62418402778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45969.62418402778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45969.62418402778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45969.62418402778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45969.62418402778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45969.62418402778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45969.62418402778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45969.62418402778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45969.62418402778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45969.62418402778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45969.62418402778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45969.62418402778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45969.62418402778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45969.62418402778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45969.62418402778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45969.62418402778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45969.62418402778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45969.62418402778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45969.62418402778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45969.62418402778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45969.62418402778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45969.62418402778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45969.62418402778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45969.62418402778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45969.62418402778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45969.62418402778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45969.62418402778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45969.62418402778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45969.62418402778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45969.62418402778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45969.62418402778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45969.62418402778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45969.62418402778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45969.62418402778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45969.62418402778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45969.62418402778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45969.62418402778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45969.62418402778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45969.62418402778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45969.62418402778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45969.62418402778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45969.62418402778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45969.62418402778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45969.62418402778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45969.62418402778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45969.62418402778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45969.62418402778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45969.62418402778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45969.62418402778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45969.62418402778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45969.62418402778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45969.62418402778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45969.62418402778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45969.62418402778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45969.62418402778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45969.62418402778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45969.62418402778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45969.62418402778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45969.62418402778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45969.62418402778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45969.62418402778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45969.62418402778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45969.62418402778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45969.62418402778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45969.62418402778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45969.62418402778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45969.62418402778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45969.62418402778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45969.62418402778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45969.62418402778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45969.62418402778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45969.62418402778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45969.62418402778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45969.62418402778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45969.62418402778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45969.62418402778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45969.62418402778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45969.62418402778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45969.62418402778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45969.62418402778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45969.62418402778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45969.62418402778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45969.62418402778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45969.62418402778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45969.62418402778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45969.62418402778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45969.62418402778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45969.62418402778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45969.62418402778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45969.62418402778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45969.62418402778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45969.62418402778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45969.62418402778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45969.62418402778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45969.62418402778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45969.62418402778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45969.62418402778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45969.62418402778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45969.62418402778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45969.62418402778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45969.62418402778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45969.62418402778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45969.62418402778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45969.62418402778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45969.62418402778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45969.62418402778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45969.62418402778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45969.62418402778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45969.62418402778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45969.62418402778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45969.62418402778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45969.62418402778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45969.62418402778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45969.62418402778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45969.62418402778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45969.62418402778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45969.62418402778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45969.62418402778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45969.62418402778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45969.62418402778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45969.62418402778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45969.62418402778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45969.62418402778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45969.62418402778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45969.62418402778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45969.62418402778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45969.62418402778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45969.62418402778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45969.62418402778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45969.62418402778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45969.62418402778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45969.62418402778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45969.62418402778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45969.62418402778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45969.62418402778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45969.62418402778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45969.62418402778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45969.62418402778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45969.62418402778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45969.62418402778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45969.62418402778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45969.62418402778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45969.62418402778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45969.62418402778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45969.62418402778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45969.62418402778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45969.62418402778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45969.62418402778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45969.62418402778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45969.62418402778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45969.62418402778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45969.62418402778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45969.62418402778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45969.62418402778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45969.62418402778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45969.62418402778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45969.62418402778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45969.62418402778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45969.62418402778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45969.62418402778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45969.62418402778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45969.62418402778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45969.62418402778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45969.62418402778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45969.62418402778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45969.62418402778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45969.62418402778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45969.62418402778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45969.62418402778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45969.62418402778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45969.62418402778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45969.62418402778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45969.62418402778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45969.62418402778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45969.62418402778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45969.62418402778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45969.62418402778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45969.62418402778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45969.62418402778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45969.62418402778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45969.62418402778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45969.62418402778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45969.62418402778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45969.62418402778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45969.62418402778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45969.62418402778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45969.62418402778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45969.62418402778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45969.62418402778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45969.62418402778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45969.62418402778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45969.62418402778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45969.62418402778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45969.62418402778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45969.62418402778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45969.62418402778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45969.62418402778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45969.62418402778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45969.62418402778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45969.62418402778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45969.62418402778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45969.62418402778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45969.62418402778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45969.62418402778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45969.62418402778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45969.62418402778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45969.62418402778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45969.62418402778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45969.62418402778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45969.62418402778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45969.62418402778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45969.62418402778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45969.62418402778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45969.62418402778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45969.62418402778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45969.62418402778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45969.62418402778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45969.62418402778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45969.62418402778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45969.62418402778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45969.62418402778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45969.62418402778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45969.62418402778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45969.62418402778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45969.62418402778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45969.62418402778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45969.62418402778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45969.62418402778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45969.62418402778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45969.62418402778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45969.62418402778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45969.62418402778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45969.62418402778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45969.62418402778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45969.62418402778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45969.62418402778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45969.62418402778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45969.62418402778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45969.62418402778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45969.62418402778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45969.62418402778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45969.62418402778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45969.62418402778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45969.62418402778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45969.62418402778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45969.62418402778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45969.62418402778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45969.62418402778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45969.62418402778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45969.62418402778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45969.62418402778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45969.62418402778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45969.62418402778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45969.62418402778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45969.62418402778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45969.62418402778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45969.62418402778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45969.62418402778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45969.62418402778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45969.62418402778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45969.62418402778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45969.62418402778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45969.62418402778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45969.62418402778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45969.62418402778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45969.62418402778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45969.62418402778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45969.62418402778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45969.62418402778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45969.62418402778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45969.62418402778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45969.62418402778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45969.62418402778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45969.62418402778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45969.62418402778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45969.62418402778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45969.62418402778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45969.62418402778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45969.62418402778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45969.62418402778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45969.62418402778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45969.62418402778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45969.62418402778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45969.62418402778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45969.62418402778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45969.62418402778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45969.62418402778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45969.62418402778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45969.62418402778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45969.62418402778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45969.62418402778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45969.62418402778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45969.62418402778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45969.62418402778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45969.62418402778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45969.62418402778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45969.62418402778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45969.62418402778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45969.62418402778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45969.62418402778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45969.62418402778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45969.62418402778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45969.62418402778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45969.62418402778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45969.62418402778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45969.62418402778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45969.62418402778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45969.62418402778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45969.62418402778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45969.62418402778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45969.62418402778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45969.62418402778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45969.62418402778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45969.62418402778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45969.62418402778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45969.62418402778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45969.62418402778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45969.62418402778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45969.62418402778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45969.62418402778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45969.62418402778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45969.62418402778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45969.62418402778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45969.62418402778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45969.62418402778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45969.62418402778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45969.62418402778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45969.62418402778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45969.62418402778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45969.62418402778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45969.62418402778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45969.62418402778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45969.62418402778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45969.62418402778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45969.62418402778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45969.62418402778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45969.62418402778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45969.62418402778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45969.62418402778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45969.62418402778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45969.62418402778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45969.62418402778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45969.62418402778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45969.62418402778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45969.62418402778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45969.62418402778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45969.62418402778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45969.62418402778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45969.62418402778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45969.62418402778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45969.62418402778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45969.62418402778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45969.62418402778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45969.62418402778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45969.62418402778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45969.62418402778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45969.62418402778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45969.62418402778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45969.62418402778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45969.62418402778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45969.62418402778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45969.62418402778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45969.62418402778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45969.62418402778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45969.62418402778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45969.62418402778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45969.62418402778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45969.62418402778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45969.62418402778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45969.62418402778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45969.62418402778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45969.62418402778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45969.62418402778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45969.62418402778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45969.62418402778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45969.62418402778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45969.62418402778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45969.62418402778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45969.62418402778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45969.62418402778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45969.62418402778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45969.62418402778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45969.62418402778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45969.62418402778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45969.62418402778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45969.62418402778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45969.62418402778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45969.62418402778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45969.62418402778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45969.62418402778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45969.62418402778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45969.62418402778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45969.62418402778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45969.62418402778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45969.62418402778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45969.62418402778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45969.62418402778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45969.62418402778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45969.62418402778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45969.62418402778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45969.62418402778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45969.62418402778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45969.62418402778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45969.62418402778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45969.62418402778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45969.62418402778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45969.62418402778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45969.62418402778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45969.62418402778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45969.62418402778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45969.62418402778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45969.62418402778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45969.62418402778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45969.62418402778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45969.62418402778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45969.62418402778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45969.62418402778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45969.62418402778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45969.62418402778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45969.62418402778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45969.62418402778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45969.62418402778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45969.62418402778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45969.62418402778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45969.62418402778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45969.62418402778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45969.62418402778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45969.62418402778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45969.62418402778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45969.62418402778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45969.62418402778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45969.62418402778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45969.62418402778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45969.62418402778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45969.62418402778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45969.62418402778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45969.62418402778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45969.62418402778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45969.62418402778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45969.62418402778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45969.62418402778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45969.62418402778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45969.62418402778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45969.62418402778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45969.62418402778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45969.62418402778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45969.62418402778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45969.62418402778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45969.62418402778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45969.62418402778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45969.62418402778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45969.62418402778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45969.62418402778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45969.62418402778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45969.62418402778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45969.62418402778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45969.62418402778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45969.62418402778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45969.62418402778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45969.62418402778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45969.62418402778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45969.62418402778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45969.62418402778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45969.62418402778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45969.62418402778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45969.62418402778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45969.62418402778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45969.62418402778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45969.62418402778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45969.62418402778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45969.62418402778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45969.62418402778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45969.62418402778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45969.62418402778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45969.62418402778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45969.62418402778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45969.62418402778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45969.62418402778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45969.62418402778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45969.62418402778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45969.62418402778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45969.62418402778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45969.62418402778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45969.62418402778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45969.62418402778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45969.62418402778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45969.62418402778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45969.62418402778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45969.62418402778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45969.62418402778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45969.62418402778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45969.62418402778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45969.62418402778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45969.62418402778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45969.62418402778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45969.62418402778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45969.62418402778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45969.62418402778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45969.62418402778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45969.62418402778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45969.62418402778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45969.62418402778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45969.62418402778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45969.62418402778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45969.62418402778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45969.62418402778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45969.62418402778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45969.62418402778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45969.62418402778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45969.62418402778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45969.62418402778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45969.62418402778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45969.62418402778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45969.62418402778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45969.62418402778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45969.62418402778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45969.62418402778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45969.62418402778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45969.62418402778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45969.62418402778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45969.62418402778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45969.62418402778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45969.62418402778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45969.62418402778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45969.62418402778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45969.62418402778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45969.62418402778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45969.62418402778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45969.62418402778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45969.62418402778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45969.62418402778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45969.62418402778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45969.62418402778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45969.62418402778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45969.62418402778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45969.62418402778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45969.62418402778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45969.62418402778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45969.62418402778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45969.62418402778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45969.62418402778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45969.62418402778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45969.62418402778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45969.62418402778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45969.62418402778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45969.62418402778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45969.62418402778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45969.62418402778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45969.62418402778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45969.62418402778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45969.62418402778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45969.62418402778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45969.62418402778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45969.62418402778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45969.62418402778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45969.62418402778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45969.62418402778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45969.62418402778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45969.62418402778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45969.62418402778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45969.62418402778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45969.62418402778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45969.62418402778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45969.62418402778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45969.62418402778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45969.62418402778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45969.62418402778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45969.62418402778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45969.62418402778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45969.62418402778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45969.62418402778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45969.62418402778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45969.62418402778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45969.62418402778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45969.62418402778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45969.62418402778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45969.62418402778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45969.62418402778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45969.62418402778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45969.62418402778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45969.62418402778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45969.62418402778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45969.62418402778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45969.62418402778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45969.62418402778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45969.62418402778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45969.62418402778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45969.62418402778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45969.62418402778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45969.62418402778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45969.62418402778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45969.62418402778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45969.62418402778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45969.62418402778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45969.62418402778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45969.62418402778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45969.62418402778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45969.62418402778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45969.62418402778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45969.62418402778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45969.62418402778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45969.62418402778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45969.62418402778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45969.62418402778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45969.62418402778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45969.62418402778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45969.62418402778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45969.62418402778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45969.62418402778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45969.62418402778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45969.62418402778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45969.62418402778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45969.62418402778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45969.62418402778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45969.62418402778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45969.62418402778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45969.62418402778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45969.62418402778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45969.62418402778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45969.62418402778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45969.62418402778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45969.62418402778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45969.62418402778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45969.62418402778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45969.62418402778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45969.62418402778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45969.62418402778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45969.62418402778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45969.62418402778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45969.62418402778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45969.62418402778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45969.62418402778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45969.62418402778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45969.62418402778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45969.62418402778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45969.62418402778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45969.62418402778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45969.62418402778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45969.62418402778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45969.62418402778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45969.62418402778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45969.62418402778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45969.62418402778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45969.62418402778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45969.62418402778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45969.62418402778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45969.62418402778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45969.62418402778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45969.62418402778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45969.62418402778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45969.62418402778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45969.62418402778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45969.62418402778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45969.62418402778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45969.62418402778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45969.62418402778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45969.62418402778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45969.62418402778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45969.62418402778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45969.62418402778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45969.62418402778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45969.62418402778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45969.62418402778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45969.62418402778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45969.62418402778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45969.62418402778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45969.62418402778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45969.62418402778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45969.62418402778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45969.62418402778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45969.62418402778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45969.62418402778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45969.62418402778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45969.62418402778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45969.62418402778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45969.62418402778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45969.62418402778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45969.62418402778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45969.62418402778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45969.62418402778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45969.62418402778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45969.62418402778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45969.62418402778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45969.62418402778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45969.62418402778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45969.62418402778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45969.62418402778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45969.62418402778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45969.62418402778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45969.62418402778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45969.62418402778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45969.62418402778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45969.62418402778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45969.62418402778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45969.62418402778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45969.62418402778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45969.62418402778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45969.62418402778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45969.62418402778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45969.62418402778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45969.62418402778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45969.62418402778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45969.62418402778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45969.62418402778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45969.62418402778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45969.62418402778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45969.62418402778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45969.62418402778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45969.62418402778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45969.62418402778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45969.62418402778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45969.62418402778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45969.62418402778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45969.62418402778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45969.62418402778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45969.62418402778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45969.62418402778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45969.62418402778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45969.62418402778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45969.62418402778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45969.62418402778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45969.62418402778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45969.62418402778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45969.62418402778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45969.62418402778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45969.62418402778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45969.62418402778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45969.62418402778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45969.62418402778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45969.62418402778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45969.62418402778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45969.62418402778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45969.62418402778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45969.62418402778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45969.62418402778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45969.62418402778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45969.62418402778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45969.62418402778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45969.62418402778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45969.62418402778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45969.62418402778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45969.62418402778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45969.62418402778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45969.62418402778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45969.62418402778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45969.62418402778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45969.62418402778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45969.62418402778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45969.62418402778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45969.62418402778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45969.62418402778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45969.62418402778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45969.62418402778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45969.62418402778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45969.62418402778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45969.62418402778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45969.62418402778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45969.62418402778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45969.62418402778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45969.62418402778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45969.62418402778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45969.62418402778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45969.62418402778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45969.62418402778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45969.62418402778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45969.62418402778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45969.62418402778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45969.62418402778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45969.62418402778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45969.62418402778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45969.62418402778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45969.62418402778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45969.62418402778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45969.62418402778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45969.62418402778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45969.62418402778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45969.62418402778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45969.62418402778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45969.62418402778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45969.62418402778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45969.62418402778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45969.62418402778</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45969.62418402778</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45969.62418402778</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45969.62418402778</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G21" ca="1" si="0">IFERROR(NOW()-F2,"")</f>
        <v>266.14346643518365</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29312</v>
      </c>
      <c r="E3" s="95" t="s">
        <v>39021</v>
      </c>
      <c r="F3" s="96">
        <v>45969.553807870368</v>
      </c>
      <c r="G3" s="136">
        <f t="shared" ca="1" si="0"/>
        <v>7.0376157411374152E-2</v>
      </c>
      <c r="H3" s="96">
        <v>45969.54755787037</v>
      </c>
      <c r="I3" s="135" t="str">
        <f>IFERROR(VLOOKUP(D3,DB!A:F,6,0),"")</f>
        <v>SCECO</v>
      </c>
      <c r="J3" s="135" t="str">
        <f>IFERROR(VLOOKUP(D3,DB!A:G,7,0),"")</f>
        <v>Dead</v>
      </c>
      <c r="K3" s="98" t="s">
        <v>39110</v>
      </c>
      <c r="L3" s="92" t="str">
        <f>IFERROR(VLOOKUP(D3,DB!A:I,9,0),"")</f>
        <v>Latis</v>
      </c>
    </row>
    <row r="4" spans="1:16" ht="15" customHeight="1">
      <c r="A4" s="135" t="s">
        <v>39111</v>
      </c>
      <c r="B4" s="135" t="str">
        <f>IFERROR(VLOOKUP(D4,DB!A:K,11,0),"")</f>
        <v>R4</v>
      </c>
      <c r="C4" s="94">
        <v>1</v>
      </c>
      <c r="D4" s="92" t="s">
        <v>34897</v>
      </c>
      <c r="E4" s="95" t="s">
        <v>39021</v>
      </c>
      <c r="F4" s="96"/>
      <c r="G4" s="136">
        <f t="shared" ca="1" si="0"/>
        <v>45969.62418402778</v>
      </c>
      <c r="H4" s="96">
        <v>45969.53361111111</v>
      </c>
      <c r="I4" s="135" t="str">
        <f>IFERROR(VLOOKUP(D4,DB!A:F,6,0),"")</f>
        <v>Generator-SG</v>
      </c>
      <c r="J4" s="135" t="str">
        <f>IFERROR(VLOOKUP(D4,DB!A:G,7,0),"")</f>
        <v>Vandalized</v>
      </c>
      <c r="K4" s="98" t="s">
        <v>39112</v>
      </c>
      <c r="L4" s="92" t="str">
        <f>IFERROR(VLOOKUP(D4,DB!A:I,9,0),"")</f>
        <v>Latis</v>
      </c>
    </row>
    <row r="5" spans="1:16" ht="15" customHeight="1">
      <c r="A5" s="135"/>
      <c r="B5" s="135" t="str">
        <f>IFERROR(VLOOKUP(D5,DB!A:K,11,0),"")</f>
        <v/>
      </c>
      <c r="C5" s="94"/>
      <c r="D5" s="92"/>
      <c r="E5" s="95"/>
      <c r="F5" s="96"/>
      <c r="G5" s="136">
        <f t="shared" ca="1" si="0"/>
        <v>45969.62418402778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45969.62418402778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45969.62418402778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45969.62418402778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45969.62418402778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45969.62418402778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45969.62418402778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45969.62418402778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45969.62418402778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45969.62418402778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45969.62418402778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0"/>
        <v>45969.62418402778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0"/>
        <v>45969.62418402778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0"/>
        <v>45969.62418402778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0"/>
        <v>45969.62418402778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0"/>
        <v>45969.62418402778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0"/>
        <v>45969.62418402778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ref="G22:G53" ca="1" si="1">IFERROR(NOW()-F22,"")</f>
        <v>45969.62418402778</v>
      </c>
      <c r="H22" s="96"/>
      <c r="I22" s="135" t="str">
        <f>IFERROR(VLOOKUP(D22,DB!A:F,6,0),"")</f>
        <v/>
      </c>
      <c r="J22" s="135" t="str">
        <f>IFERROR(VLOOKUP(D22,DB!A:G,7,0),"")</f>
        <v/>
      </c>
      <c r="K22" s="98"/>
      <c r="L22" s="92" t="str">
        <f>IFERROR(VLOOKUP(D22,DB!A:I,9,0),"")</f>
        <v/>
      </c>
    </row>
    <row r="23" spans="1:12" ht="15" customHeight="1">
      <c r="A23" s="135"/>
      <c r="B23" s="135"/>
      <c r="C23" s="94"/>
      <c r="D23" s="92"/>
      <c r="E23" s="95"/>
      <c r="F23" s="96"/>
      <c r="G23" s="136"/>
      <c r="H23" s="96"/>
      <c r="I23" s="135"/>
      <c r="J23" s="135"/>
      <c r="K23" s="98"/>
      <c r="L23" s="92"/>
    </row>
    <row r="24" spans="1:12" ht="15" customHeight="1">
      <c r="A24" s="135"/>
      <c r="B24" s="135"/>
      <c r="C24" s="94"/>
      <c r="D24" s="92"/>
      <c r="E24" s="95"/>
      <c r="F24" s="96"/>
      <c r="G24" s="136"/>
      <c r="H24" s="96"/>
      <c r="I24" s="135"/>
      <c r="J24" s="135"/>
      <c r="K24" s="98"/>
      <c r="L24" s="92"/>
    </row>
    <row r="25" spans="1:12" ht="15" customHeight="1">
      <c r="A25" s="135"/>
      <c r="B25" s="135" t="str">
        <f>IFERROR(VLOOKUP(D25,DB!A:K,11,0),"")</f>
        <v/>
      </c>
      <c r="C25" s="94"/>
      <c r="D25" s="92"/>
      <c r="E25" s="95"/>
      <c r="F25" s="96"/>
      <c r="G25" s="136">
        <f t="shared" ca="1" si="1"/>
        <v>45969.62418402778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45969.62418402778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45969.62418402778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45969.62418402778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45969.62418402778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45969.62418402778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45969.62418402778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45969.62418402778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45969.62418402778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45969.62418402778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45969.62418402778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45969.62418402778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45969.62418402778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45969.62418402778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45969.62418402778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45969.62418402778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45969.62418402778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45969.62418402778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45969.62418402778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45969.62418402778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45969.62418402778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45969.62418402778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45969.62418402778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1"/>
        <v>45969.62418402778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1"/>
        <v>45969.62418402778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1"/>
        <v>45969.62418402778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1"/>
        <v>45969.62418402778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1"/>
        <v>45969.62418402778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1"/>
        <v>45969.62418402778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ref="G54:G85" ca="1" si="2">IFERROR(NOW()-F54,"")</f>
        <v>45969.62418402778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45969.62418402778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45969.62418402778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45969.62418402778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45969.62418402778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45969.62418402778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45969.62418402778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45969.62418402778</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45969.62418402778</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45969.62418402778</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45969.62418402778</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45969.62418402778</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45969.62418402778</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45969.62418402778</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45969.62418402778</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45969.62418402778</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45969.62418402778</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45969.62418402778</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45969.62418402778</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45969.62418402778</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45969.62418402778</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45969.62418402778</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45969.62418402778</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45969.62418402778</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45969.62418402778</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45969.62418402778</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2"/>
        <v>45969.62418402778</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2"/>
        <v>45969.62418402778</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2"/>
        <v>45969.62418402778</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2"/>
        <v>45969.62418402778</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2"/>
        <v>45969.62418402778</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2"/>
        <v>45969.62418402778</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ref="G86:G117" ca="1" si="3">IFERROR(NOW()-F86,"")</f>
        <v>45969.62418402778</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136">
        <f t="shared" ca="1" si="3"/>
        <v>45969.62418402778</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136">
        <f t="shared" ca="1" si="3"/>
        <v>45969.62418402778</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136">
        <f t="shared" ca="1" si="3"/>
        <v>45969.62418402778</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136">
        <f t="shared" ca="1" si="3"/>
        <v>45969.62418402778</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136">
        <f t="shared" ca="1" si="3"/>
        <v>45969.62418402778</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136">
        <f t="shared" ca="1" si="3"/>
        <v>45969.62418402778</v>
      </c>
      <c r="H92" s="96"/>
      <c r="I92" s="135" t="str">
        <f>IFERROR(VLOOKUP(D92,DB!A:F,6,0),"")</f>
        <v/>
      </c>
      <c r="J92" s="135" t="str">
        <f>IFERROR(VLOOKUP(D92,DB!A:G,7,0),"")</f>
        <v/>
      </c>
      <c r="K92" s="98"/>
      <c r="L92" s="92" t="str">
        <f>IFERROR(VLOOKUP(D92,DB!A:I,9,0),"")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9"/>
  <sheetViews>
    <sheetView workbookViewId="0">
      <selection activeCell="D5" sqref="D5"/>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39113</v>
      </c>
      <c r="B2" s="37" t="str">
        <f>IFERROR(VLOOKUP(D2,DB!A:K,11,0),"")</f>
        <v>R5</v>
      </c>
      <c r="C2" s="37">
        <v>3</v>
      </c>
      <c r="D2" s="107" t="s">
        <v>36011</v>
      </c>
      <c r="E2" s="37" t="s">
        <v>39021</v>
      </c>
      <c r="F2" s="38">
        <v>45891.832060185188</v>
      </c>
      <c r="G2" s="116">
        <f ca="1">IFERROR(NOW()-F2,"")</f>
        <v>77.792123842591536</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43.435306712963211</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58" ca="1" si="1">IFERROR(NOW()-F4,"")</f>
        <v>20.963072916667443</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5"/>
      <c r="G6" s="126">
        <f t="shared" ca="1" si="1"/>
        <v>45969.62418402778</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45969.62418402778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45969.62418402778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45969.62418402778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45969.62418402778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45969.62418402778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45969.62418402778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45969.62418402778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45969.62418402778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45969.62418402778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45969.62418402778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45969.62418402778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45969.62418402778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45969.62418402778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45969.62418402778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45969.62418402778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45969.62418402778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45969.62418402778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45969.62418402778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45969.62418402778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45969.62418402778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45969.62418402778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45969.62418402778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45969.62418402778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45969.62418402778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45969.62418402778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45969.62418402778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45969.62418402778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45969.62418402778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45969.62418402778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45969.62418402778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45969.62418402778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45969.62418402778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5"/>
      <c r="G39" s="126">
        <f t="shared" ca="1" si="1"/>
        <v>45969.62418402778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5"/>
      <c r="G40" s="126">
        <f t="shared" ca="1" si="1"/>
        <v>45969.62418402778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45969.62418402778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45969.62418402778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45969.62418402778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45969.62418402778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45969.62418402778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45969.62418402778</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45969.62418402778</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45969.62418402778</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45969.62418402778</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45969.62418402778</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45969.62418402778</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45969.62418402778</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45969.62418402778</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45969.62418402778</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45969.62418402778</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45969.62418402778</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1"/>
        <v>45969.62418402778</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1"/>
        <v>45969.62418402778</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ref="G59:G122" ca="1" si="2">IFERROR(NOW()-F59,"")</f>
        <v>45969.62418402778</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45969.62418402778</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45969.62418402778</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45969.62418402778</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45969.62418402778</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45969.62418402778</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45969.62418402778</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45969.62418402778</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45969.62418402778</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45969.62418402778</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45969.62418402778</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45969.62418402778</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45969.62418402778</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45969.62418402778</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45969.62418402778</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45969.62418402778</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45969.62418402778</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45969.62418402778</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45969.62418402778</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45969.62418402778</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45969.62418402778</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45969.62418402778</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45969.62418402778</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45969.62418402778</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45969.62418402778</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45969.62418402778</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45969.62418402778</v>
      </c>
      <c r="H85" s="125"/>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45969.62418402778</v>
      </c>
      <c r="H86" s="125"/>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45969.62418402778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45969.62418402778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45969.62418402778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45969.62418402778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45969.62418402778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45969.62418402778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45969.62418402778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45969.62418402778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45969.62418402778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45969.62418402778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45969.62418402778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45969.62418402778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45969.62418402778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45969.62418402778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45969.62418402778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45969.62418402778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45969.62418402778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45969.62418402778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45969.62418402778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45969.62418402778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45969.62418402778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45969.62418402778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45969.62418402778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45969.62418402778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45969.62418402778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45969.62418402778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45969.62418402778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6">
        <f t="shared" ca="1" si="2"/>
        <v>45969.62418402778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6">
        <f t="shared" ca="1" si="2"/>
        <v>45969.62418402778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45969.62418402778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45969.62418402778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45969.62418402778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45969.62418402778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45969.62418402778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2"/>
        <v>45969.62418402778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2"/>
        <v>45969.62418402778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ref="G123:G186" ca="1" si="3">IFERROR(NOW()-F123,"")</f>
        <v>45969.62418402778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45969.62418402778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45969.62418402778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45969.62418402778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45969.62418402778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45969.62418402778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45969.62418402778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45969.62418402778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45969.62418402778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45969.62418402778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45969.62418402778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45969.62418402778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45969.62418402778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45969.62418402778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45969.62418402778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45969.62418402778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45969.62418402778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45969.62418402778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45969.62418402778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45969.62418402778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45969.62418402778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45969.62418402778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45969.62418402778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45969.62418402778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45969.62418402778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45969.62418402778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45969.62418402778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45969.62418402778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45969.62418402778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45969.62418402778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45969.62418402778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45969.62418402778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45969.62418402778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45969.62418402778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45969.62418402778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45969.62418402778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45969.62418402778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45969.62418402778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45969.62418402778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45969.62418402778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45969.62418402778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45969.62418402778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45969.62418402778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45969.62418402778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45969.62418402778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45969.62418402778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45969.62418402778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45969.62418402778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45969.62418402778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45969.62418402778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45969.62418402778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45969.62418402778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45969.62418402778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45969.62418402778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45969.62418402778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45969.62418402778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45969.62418402778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45969.62418402778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45969.62418402778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45969.62418402778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45969.62418402778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45969.62418402778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3"/>
        <v>45969.62418402778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3"/>
        <v>45969.62418402778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ref="G187:G250" ca="1" si="4">IFERROR(NOW()-F187,"")</f>
        <v>45969.62418402778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45969.62418402778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45969.62418402778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45969.62418402778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45969.62418402778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45969.62418402778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45969.62418402778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45969.62418402778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45969.62418402778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45969.62418402778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45969.62418402778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45969.62418402778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45969.62418402778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45969.62418402778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45969.62418402778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45969.62418402778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45969.62418402778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45969.62418402778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45969.62418402778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45969.62418402778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45969.62418402778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45969.62418402778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45969.62418402778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45969.62418402778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45969.62418402778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45969.62418402778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45969.62418402778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45969.62418402778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45969.62418402778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45969.62418402778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45969.62418402778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45969.62418402778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45969.62418402778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45969.62418402778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45969.62418402778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45969.62418402778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45969.62418402778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45969.62418402778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45969.62418402778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45969.62418402778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45969.62418402778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45969.62418402778</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45969.62418402778</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45969.62418402778</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45969.62418402778</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45969.62418402778</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45969.62418402778</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45969.62418402778</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45969.62418402778</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45969.62418402778</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45969.62418402778</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45969.62418402778</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45969.62418402778</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45969.62418402778</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45969.62418402778</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45969.62418402778</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45969.62418402778</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45969.62418402778</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45969.62418402778</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45969.62418402778</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45969.62418402778</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45969.62418402778</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4"/>
        <v>45969.62418402778</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4"/>
        <v>45969.62418402778</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ref="G251:G314" ca="1" si="5">IFERROR(NOW()-F251,"")</f>
        <v>45969.62418402778</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45969.62418402778</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45969.62418402778</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45969.62418402778</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45969.62418402778</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45969.62418402778</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45969.62418402778</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45969.62418402778</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45969.62418402778</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45969.62418402778</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45969.62418402778</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45969.62418402778</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45969.62418402778</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45969.62418402778</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45969.62418402778</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45969.62418402778</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45969.62418402778</v>
      </c>
      <c r="H267" s="124"/>
      <c r="I267" s="124" t="str">
        <f>IFERROR(VLOOKUP(D267,DB!A:F,6,0),"")</f>
        <v/>
      </c>
      <c r="J267" s="124" t="str">
        <f>IFERROR(VLOOKUP(D267,DB!A:G,7,0),"")</f>
        <v/>
      </c>
      <c r="K267" s="124"/>
      <c r="L267" s="124" t="str">
        <f>IFERROR(VLOOKUP(D267,DB!A:I,9,0),"")</f>
        <v/>
      </c>
    </row>
    <row r="268" spans="1:12">
      <c r="A268" s="124"/>
      <c r="B268" s="124" t="str">
        <f>IFERROR(VLOOKUP(D268,DB!A:K,11,0),"")</f>
        <v/>
      </c>
      <c r="C268" s="124"/>
      <c r="D268" s="124"/>
      <c r="E268" s="124"/>
      <c r="F268" s="124"/>
      <c r="G268" s="124">
        <f t="shared" ca="1" si="5"/>
        <v>45969.62418402778</v>
      </c>
      <c r="H268" s="124"/>
      <c r="I268" s="124" t="str">
        <f>IFERROR(VLOOKUP(D268,DB!A:F,6,0),"")</f>
        <v/>
      </c>
      <c r="J268" s="124" t="str">
        <f>IFERROR(VLOOKUP(D268,DB!A:G,7,0),"")</f>
        <v/>
      </c>
      <c r="K268" s="124"/>
      <c r="L268" s="124" t="str">
        <f>IFERROR(VLOOKUP(D268,DB!A:I,9,0),"")</f>
        <v/>
      </c>
    </row>
    <row r="269" spans="1:12">
      <c r="A269" s="124"/>
      <c r="B269" s="124" t="str">
        <f>IFERROR(VLOOKUP(D269,DB!A:K,11,0),"")</f>
        <v/>
      </c>
      <c r="C269" s="124"/>
      <c r="D269" s="124"/>
      <c r="E269" s="124"/>
      <c r="F269" s="124"/>
      <c r="G269" s="124">
        <f t="shared" ca="1" si="5"/>
        <v>45969.62418402778</v>
      </c>
      <c r="H269" s="124"/>
      <c r="I269" s="124" t="str">
        <f>IFERROR(VLOOKUP(D269,DB!A:F,6,0),"")</f>
        <v/>
      </c>
      <c r="J269" s="124" t="str">
        <f>IFERROR(VLOOKUP(D269,DB!A:G,7,0),"")</f>
        <v/>
      </c>
      <c r="K269" s="124"/>
      <c r="L269" s="124" t="str">
        <f>IFERROR(VLOOKUP(D269,DB!A:I,9,0),"")</f>
        <v/>
      </c>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row r="308" spans="1:12">
      <c r="A308" s="124"/>
      <c r="B308" s="124"/>
      <c r="C308" s="124"/>
      <c r="D308" s="124"/>
      <c r="E308" s="124"/>
      <c r="F308" s="124"/>
      <c r="G308" s="124"/>
      <c r="H308" s="124"/>
      <c r="I308" s="124"/>
      <c r="J308" s="124"/>
      <c r="K308" s="124"/>
      <c r="L308" s="124"/>
    </row>
    <row r="309" spans="1:12">
      <c r="A309" s="124"/>
      <c r="B309" s="124"/>
      <c r="C309" s="124"/>
      <c r="D309" s="124"/>
      <c r="E309" s="124"/>
      <c r="F309" s="124"/>
      <c r="G309" s="124"/>
      <c r="H309" s="124"/>
      <c r="I309" s="124"/>
      <c r="J309" s="124"/>
      <c r="K309" s="124"/>
      <c r="L309" s="124"/>
    </row>
  </sheetData>
  <dataValidations count="2">
    <dataValidation allowBlank="1" showInputMessage="1" showErrorMessage="1" sqref="E1" xr:uid="{920C6338-E771-4DAE-8C89-92A9093EA4DE}"/>
    <dataValidation type="list" allowBlank="1" showInputMessage="1" showErrorMessage="1" sqref="E2:E2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2"/>
  <sheetViews>
    <sheetView workbookViewId="0">
      <selection activeCell="D4" sqre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39121</v>
      </c>
      <c r="B2" s="142" t="str">
        <f>IFERROR(VLOOKUP(D2,DB!A:K,11,0),"")</f>
        <v>R6</v>
      </c>
      <c r="C2" s="143">
        <v>1</v>
      </c>
      <c r="D2" s="145" t="s">
        <v>39006</v>
      </c>
      <c r="E2" s="124" t="s">
        <v>39021</v>
      </c>
      <c r="F2" s="144">
        <v>45969.579791666663</v>
      </c>
      <c r="G2" s="105">
        <f t="shared" ref="G2:G10" ca="1" si="0">IFERROR(NOW()-F2,"-")</f>
        <v>4.4392361116479151E-2</v>
      </c>
      <c r="H2" s="144">
        <v>45969.573935185188</v>
      </c>
      <c r="I2" s="142" t="str">
        <f>IFERROR(VLOOKUP(D2,DB!A:F,6,0),"")</f>
        <v>SCECO-Rental-Genset</v>
      </c>
      <c r="J2" s="142" t="str">
        <f>IFERROR(VLOOKUP(D2,DB!A:G,7,0),"")</f>
        <v>In progress</v>
      </c>
      <c r="K2" s="146" t="s">
        <v>39122</v>
      </c>
      <c r="L2" s="147" t="str">
        <f>IFERROR(VLOOKUP(D2,DB!A:I,9,0),"")</f>
        <v>Latis</v>
      </c>
    </row>
    <row r="3" spans="1:16382" ht="31.5" customHeight="1">
      <c r="A3" s="141" t="s">
        <v>39123</v>
      </c>
      <c r="B3" s="142" t="str">
        <f>IFERROR(VLOOKUP(D3,DB!A:K,11,0),"")</f>
        <v>R6</v>
      </c>
      <c r="C3" s="143">
        <v>1</v>
      </c>
      <c r="D3" s="145" t="s">
        <v>36662</v>
      </c>
      <c r="E3" s="124" t="s">
        <v>39021</v>
      </c>
      <c r="F3" s="144">
        <v>45969.589745370373</v>
      </c>
      <c r="G3" s="105">
        <f t="shared" ca="1" si="0"/>
        <v>3.4438657407008577E-2</v>
      </c>
      <c r="H3" s="144">
        <v>45969.583692129629</v>
      </c>
      <c r="I3" s="142" t="str">
        <f>IFERROR(VLOOKUP(D3,DB!A:F,6,0),"")</f>
        <v>SCECO</v>
      </c>
      <c r="J3" s="142" t="str">
        <f>IFERROR(VLOOKUP(D3,DB!A:G,7,0),"")</f>
        <v>Dead</v>
      </c>
      <c r="K3" s="146" t="s">
        <v>39124</v>
      </c>
      <c r="L3" s="147" t="str">
        <f>IFERROR(VLOOKUP(D3,DB!A:I,9,0),"")</f>
        <v>Latis</v>
      </c>
    </row>
    <row r="4" spans="1:16382" ht="31.5" customHeight="1">
      <c r="A4" s="141"/>
      <c r="B4" s="142" t="str">
        <f>IFERROR(VLOOKUP(D4,DB!A:K,11,0),"")</f>
        <v/>
      </c>
      <c r="C4" s="143"/>
      <c r="D4" s="145"/>
      <c r="E4" s="124"/>
      <c r="F4" s="144"/>
      <c r="G4" s="105">
        <f t="shared" ca="1" si="0"/>
        <v>45969.62418402778</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5"/>
      <c r="E5" s="124"/>
      <c r="F5" s="144"/>
      <c r="G5" s="105">
        <f t="shared" ca="1" si="0"/>
        <v>45969.62418402778</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5"/>
      <c r="E6" s="124"/>
      <c r="F6" s="144"/>
      <c r="G6" s="105">
        <f t="shared" ca="1" si="0"/>
        <v>45969.62418402778</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5"/>
      <c r="E7" s="124"/>
      <c r="F7" s="144"/>
      <c r="G7" s="105">
        <f t="shared" ca="1" si="0"/>
        <v>45969.62418402778</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5"/>
      <c r="E8" s="124"/>
      <c r="F8" s="144"/>
      <c r="G8" s="105">
        <f t="shared" ca="1" si="0"/>
        <v>45969.62418402778</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5"/>
      <c r="E9" s="124"/>
      <c r="F9" s="144"/>
      <c r="G9" s="105">
        <f t="shared" ca="1" si="0"/>
        <v>45969.62418402778</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5"/>
      <c r="E10" s="124"/>
      <c r="F10" s="144"/>
      <c r="G10" s="105">
        <f t="shared" ca="1" si="0"/>
        <v>45969.62418402778</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5"/>
      <c r="E11" s="124"/>
      <c r="F11" s="144"/>
      <c r="G11" s="105">
        <f t="shared" ref="G11:G30" ca="1" si="1">IFERROR(NOW()-F11,"-")</f>
        <v>45969.62418402778</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1"/>
        <v>45969.62418402778</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1"/>
        <v>45969.62418402778</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1"/>
        <v>45969.62418402778</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45969.62418402778</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45969.62418402778</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45969.62418402778</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45969.62418402778</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45969.62418402778</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45969.62418402778</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45969.62418402778</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45969.62418402778</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45969.62418402778</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45969.62418402778</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45969.62418402778</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45969.62418402778</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45969.62418402778</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45969.62418402778</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45969.62418402778</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45969.62418402778</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ref="G31:G94" ca="1" si="2">IFERROR(NOW()-F31,"-")</f>
        <v>45969.62418402778</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2"/>
        <v>45969.62418402778</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2"/>
        <v>45969.62418402778</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2"/>
        <v>45969.62418402778</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45969.62418402778</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45969.62418402778</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45969.62418402778</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45969.62418402778</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45969.62418402778</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45969.62418402778</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45969.62418402778</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45969.62418402778</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45969.62418402778</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45969.62418402778</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45969.62418402778</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45969.62418402778</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45969.62418402778</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45969.62418402778</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45969.62418402778</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45969.62418402778</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45969.62418402778</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45969.62418402778</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45969.62418402778</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45969.62418402778</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45969.62418402778</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45969.62418402778</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45969.62418402778</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45969.62418402778</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45969.62418402778</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45969.62418402778</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45969.62418402778</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45969.62418402778</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45969.62418402778</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45969.62418402778</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45969.62418402778</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45969.62418402778</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45969.62418402778</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45969.62418402778</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45969.62418402778</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45969.62418402778</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45969.62418402778</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45969.62418402778</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45969.62418402778</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45969.62418402778</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45969.62418402778</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45969.62418402778</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45969.62418402778</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45969.62418402778</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45969.62418402778</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45969.62418402778</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45969.62418402778</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45969.62418402778</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45969.62418402778</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45969.62418402778</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45969.62418402778</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45969.62418402778</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45969.62418402778</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45969.62418402778</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45969.62418402778</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45969.62418402778</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45969.62418402778</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45969.62418402778</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45969.62418402778</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45969.62418402778</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ref="G95:G158" ca="1" si="3">IFERROR(NOW()-F95,"-")</f>
        <v>45969.62418402778</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3"/>
        <v>45969.62418402778</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3"/>
        <v>45969.62418402778</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3"/>
        <v>45969.62418402778</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45969.62418402778</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45969.62418402778</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45969.62418402778</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45969.62418402778</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45969.62418402778</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45969.62418402778</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45969.62418402778</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45969.62418402778</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45969.62418402778</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45969.62418402778</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45969.62418402778</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45969.62418402778</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45969.62418402778</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45969.62418402778</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45969.62418402778</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45969.62418402778</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45969.62418402778</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45969.62418402778</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45969.62418402778</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45969.62418402778</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45969.62418402778</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45969.62418402778</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45969.62418402778</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45969.62418402778</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45969.62418402778</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45969.62418402778</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45969.62418402778</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45969.62418402778</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45969.62418402778</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45969.62418402778</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45969.62418402778</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45969.62418402778</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45969.62418402778</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45969.62418402778</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45969.62418402778</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45969.62418402778</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45969.62418402778</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45969.62418402778</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45969.62418402778</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45969.62418402778</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45969.62418402778</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45969.62418402778</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45969.62418402778</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45969.62418402778</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45969.62418402778</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45969.62418402778</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45969.62418402778</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45969.62418402778</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45969.62418402778</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45969.62418402778</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45969.62418402778</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45969.62418402778</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45969.62418402778</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45969.62418402778</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45969.62418402778</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45969.62418402778</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45969.62418402778</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45969.62418402778</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45969.62418402778</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45969.62418402778</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ref="G159:G192" ca="1" si="4">IFERROR(NOW()-F159,"-")</f>
        <v>45969.62418402778</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4"/>
        <v>45969.62418402778</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4"/>
        <v>45969.62418402778</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4"/>
        <v>45969.62418402778</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45969.62418402778</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45969.62418402778</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45969.62418402778</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45969.62418402778</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45969.62418402778</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45969.62418402778</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45969.62418402778</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45969.62418402778</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45969.62418402778</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45969.62418402778</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45969.62418402778</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45969.62418402778</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45969.62418402778</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45969.62418402778</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45969.62418402778</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45969.62418402778</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45969.62418402778</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45969.62418402778</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45969.62418402778</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45969.62418402778</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45969.62418402778</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45969.62418402778</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45969.62418402778</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45969.62418402778</v>
      </c>
      <c r="H186" s="144"/>
      <c r="I186" s="142" t="str">
        <f>IFERROR(VLOOKUP(D186,DB!A:F,6,0),"")</f>
        <v/>
      </c>
      <c r="J186" s="142" t="str">
        <f>IFERROR(VLOOKUP(D186,DB!A:G,7,0),"")</f>
        <v/>
      </c>
      <c r="K186" s="146"/>
      <c r="L186" s="147" t="str">
        <f>IFERROR(VLOOKUP(D186,DB!A:I,9,0),"")</f>
        <v/>
      </c>
    </row>
    <row r="187" spans="1:12" ht="31.5" customHeight="1">
      <c r="A187" s="141"/>
      <c r="B187" s="142" t="str">
        <f>IFERROR(VLOOKUP(D187,DB!A:K,11,0),"")</f>
        <v/>
      </c>
      <c r="C187" s="143"/>
      <c r="D187" s="142"/>
      <c r="E187" s="124"/>
      <c r="F187" s="144"/>
      <c r="G187" s="105">
        <f t="shared" ca="1" si="4"/>
        <v>45969.62418402778</v>
      </c>
      <c r="H187" s="144"/>
      <c r="I187" s="142" t="str">
        <f>IFERROR(VLOOKUP(D187,DB!A:F,6,0),"")</f>
        <v/>
      </c>
      <c r="J187" s="142" t="str">
        <f>IFERROR(VLOOKUP(D187,DB!A:G,7,0),"")</f>
        <v/>
      </c>
      <c r="K187" s="146"/>
      <c r="L187" s="147" t="str">
        <f>IFERROR(VLOOKUP(D187,DB!A:I,9,0),"")</f>
        <v/>
      </c>
    </row>
    <row r="188" spans="1:12" ht="31.5" customHeight="1">
      <c r="A188" s="141"/>
      <c r="B188" s="142" t="str">
        <f>IFERROR(VLOOKUP(D188,DB!A:K,11,0),"")</f>
        <v/>
      </c>
      <c r="C188" s="143"/>
      <c r="D188" s="142"/>
      <c r="E188" s="124"/>
      <c r="F188" s="144"/>
      <c r="G188" s="105">
        <f t="shared" ca="1" si="4"/>
        <v>45969.62418402778</v>
      </c>
      <c r="H188" s="144"/>
      <c r="I188" s="142" t="str">
        <f>IFERROR(VLOOKUP(D188,DB!A:F,6,0),"")</f>
        <v/>
      </c>
      <c r="J188" s="142" t="str">
        <f>IFERROR(VLOOKUP(D188,DB!A:G,7,0),"")</f>
        <v/>
      </c>
      <c r="K188" s="146"/>
      <c r="L188" s="147" t="str">
        <f>IFERROR(VLOOKUP(D188,DB!A:I,9,0),"")</f>
        <v/>
      </c>
    </row>
    <row r="189" spans="1:12" ht="31.5" customHeight="1">
      <c r="A189" s="141"/>
      <c r="B189" s="142" t="str">
        <f>IFERROR(VLOOKUP(D189,DB!A:K,11,0),"")</f>
        <v/>
      </c>
      <c r="C189" s="143"/>
      <c r="D189" s="142"/>
      <c r="E189" s="124"/>
      <c r="F189" s="144"/>
      <c r="G189" s="105">
        <f t="shared" ca="1" si="4"/>
        <v>45969.62418402778</v>
      </c>
      <c r="H189" s="144"/>
      <c r="I189" s="142" t="str">
        <f>IFERROR(VLOOKUP(D189,DB!A:F,6,0),"")</f>
        <v/>
      </c>
      <c r="J189" s="142" t="str">
        <f>IFERROR(VLOOKUP(D189,DB!A:G,7,0),"")</f>
        <v/>
      </c>
      <c r="K189" s="146"/>
      <c r="L189" s="147" t="str">
        <f>IFERROR(VLOOKUP(D189,DB!A:I,9,0),"")</f>
        <v/>
      </c>
    </row>
    <row r="190" spans="1:12" ht="31.5" customHeight="1">
      <c r="A190" s="141"/>
      <c r="B190" s="142" t="str">
        <f>IFERROR(VLOOKUP(D190,DB!A:K,11,0),"")</f>
        <v/>
      </c>
      <c r="C190" s="143"/>
      <c r="D190" s="142"/>
      <c r="E190" s="124"/>
      <c r="F190" s="144"/>
      <c r="G190" s="105">
        <f t="shared" ca="1" si="4"/>
        <v>45969.62418402778</v>
      </c>
      <c r="H190" s="144"/>
      <c r="I190" s="142" t="str">
        <f>IFERROR(VLOOKUP(D190,DB!A:F,6,0),"")</f>
        <v/>
      </c>
      <c r="J190" s="142" t="str">
        <f>IFERROR(VLOOKUP(D190,DB!A:G,7,0),"")</f>
        <v/>
      </c>
      <c r="K190" s="146"/>
      <c r="L190" s="147" t="str">
        <f>IFERROR(VLOOKUP(D190,DB!A:I,9,0),"")</f>
        <v/>
      </c>
    </row>
    <row r="191" spans="1:12" ht="31.5" customHeight="1">
      <c r="A191" s="141"/>
      <c r="B191" s="142" t="str">
        <f>IFERROR(VLOOKUP(D191,DB!A:K,11,0),"")</f>
        <v/>
      </c>
      <c r="C191" s="143"/>
      <c r="D191" s="142"/>
      <c r="E191" s="124"/>
      <c r="F191" s="144"/>
      <c r="G191" s="105">
        <f t="shared" ca="1" si="4"/>
        <v>45969.62418402778</v>
      </c>
      <c r="H191" s="144"/>
      <c r="I191" s="142" t="str">
        <f>IFERROR(VLOOKUP(D191,DB!A:F,6,0),"")</f>
        <v/>
      </c>
      <c r="J191" s="142" t="str">
        <f>IFERROR(VLOOKUP(D191,DB!A:G,7,0),"")</f>
        <v/>
      </c>
      <c r="K191" s="146"/>
      <c r="L191" s="147" t="str">
        <f>IFERROR(VLOOKUP(D191,DB!A:I,9,0),"")</f>
        <v/>
      </c>
    </row>
    <row r="192" spans="1:12" ht="31.5" customHeight="1">
      <c r="A192" s="141"/>
      <c r="B192" s="142" t="str">
        <f>IFERROR(VLOOKUP(D192,DB!A:K,11,0),"")</f>
        <v/>
      </c>
      <c r="C192" s="143"/>
      <c r="D192" s="142"/>
      <c r="E192" s="124"/>
      <c r="F192" s="144"/>
      <c r="G192" s="105">
        <f t="shared" ca="1" si="4"/>
        <v>45969.62418402778</v>
      </c>
      <c r="H192" s="144"/>
      <c r="I192" s="142" t="str">
        <f>IFERROR(VLOOKUP(D192,DB!A:F,6,0),"")</f>
        <v/>
      </c>
      <c r="J192" s="142" t="str">
        <f>IFERROR(VLOOKUP(D192,DB!A:G,7,0),"")</f>
        <v/>
      </c>
      <c r="K192" s="146"/>
      <c r="L192" s="147" t="str">
        <f>IFERROR(VLOOKUP(D192,DB!A:I,9,0),"")</f>
        <v/>
      </c>
    </row>
  </sheetData>
  <dataValidations count="2">
    <dataValidation allowBlank="1" showInputMessage="1" showErrorMessage="1" sqref="E1" xr:uid="{9E1BC488-8814-4F8A-8DBE-742B3278AB71}"/>
    <dataValidation type="list" allowBlank="1" showInputMessage="1" showErrorMessage="1" sqref="E2:E1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2025-11-08T12:00:36Z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